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25" windowWidth="17805" windowHeight="13035" activeTab="0"/>
  </bookViews>
  <sheets>
    <sheet name="折込依頼書" sheetId="1" r:id="rId1"/>
    <sheet name="折込明細表" sheetId="2" r:id="rId2"/>
  </sheets>
  <definedNames>
    <definedName name="_xlnm.Print_Area" localSheetId="0">'折込依頼書'!$A$1:$AG$66</definedName>
    <definedName name="_xlnm.Print_Area" localSheetId="1">'折込明細表'!$A$1:$T$63</definedName>
  </definedNames>
  <calcPr fullCalcOnLoad="1"/>
</workbook>
</file>

<file path=xl/comments1.xml><?xml version="1.0" encoding="utf-8"?>
<comments xmlns="http://schemas.openxmlformats.org/spreadsheetml/2006/main">
  <authors>
    <author>Akiyama</author>
    <author>ori</author>
  </authors>
  <commentList>
    <comment ref="G10" authorId="0">
      <text>
        <r>
          <rPr>
            <b/>
            <sz val="10"/>
            <rFont val="ＭＳ Ｐゴシック"/>
            <family val="3"/>
          </rPr>
          <t>西暦で入力して下さい。</t>
        </r>
        <r>
          <rPr>
            <sz val="10"/>
            <rFont val="ＭＳ Ｐゴシック"/>
            <family val="3"/>
          </rPr>
          <t xml:space="preserve">
</t>
        </r>
      </text>
    </comment>
    <comment ref="F18" authorId="1">
      <text>
        <r>
          <rPr>
            <b/>
            <sz val="9"/>
            <rFont val="MS P ゴシック"/>
            <family val="3"/>
          </rPr>
          <t>プルダウンリストから選択してください</t>
        </r>
      </text>
    </comment>
    <comment ref="F21" authorId="1">
      <text>
        <r>
          <rPr>
            <b/>
            <sz val="9"/>
            <rFont val="MS P ゴシック"/>
            <family val="3"/>
          </rPr>
          <t>枚数を入力してください</t>
        </r>
        <r>
          <rPr>
            <sz val="9"/>
            <rFont val="MS P ゴシック"/>
            <family val="3"/>
          </rPr>
          <t xml:space="preserve">
</t>
        </r>
      </text>
    </comment>
    <comment ref="L41" authorId="1">
      <text>
        <r>
          <rPr>
            <b/>
            <sz val="9"/>
            <rFont val="MS P ゴシック"/>
            <family val="3"/>
          </rPr>
          <t>郵送をご希望の場合は住所、FAXをご希望の方は番号等をご記入ください</t>
        </r>
      </text>
    </comment>
    <comment ref="F34" authorId="1">
      <text>
        <r>
          <rPr>
            <b/>
            <sz val="9"/>
            <rFont val="MS P ゴシック"/>
            <family val="3"/>
          </rPr>
          <t>※オリコミ社へ直接お支払いの場合、折込料は前金でございますので、折り込み日迄に納金をお願い致します。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<sst xmlns="http://schemas.openxmlformats.org/spreadsheetml/2006/main" count="296" uniqueCount="228">
  <si>
    <t xml:space="preserve">後免      </t>
  </si>
  <si>
    <t xml:space="preserve">浜渦      </t>
  </si>
  <si>
    <t xml:space="preserve">岡豊      </t>
  </si>
  <si>
    <t xml:space="preserve">市原      </t>
  </si>
  <si>
    <t xml:space="preserve">畑中      </t>
  </si>
  <si>
    <t xml:space="preserve">十市      </t>
  </si>
  <si>
    <t xml:space="preserve">野友      </t>
  </si>
  <si>
    <t xml:space="preserve">山崎      </t>
  </si>
  <si>
    <t xml:space="preserve">前浜      </t>
  </si>
  <si>
    <t xml:space="preserve">大正      </t>
  </si>
  <si>
    <t xml:space="preserve">山本      </t>
  </si>
  <si>
    <t xml:space="preserve">門屋      </t>
  </si>
  <si>
    <t xml:space="preserve">川村      </t>
  </si>
  <si>
    <t xml:space="preserve">三原      </t>
  </si>
  <si>
    <t xml:space="preserve">堀内      </t>
  </si>
  <si>
    <t xml:space="preserve">近森      </t>
  </si>
  <si>
    <t xml:space="preserve">南川口    </t>
  </si>
  <si>
    <t xml:space="preserve">中村野元  </t>
  </si>
  <si>
    <t xml:space="preserve">田中      </t>
  </si>
  <si>
    <t xml:space="preserve">安松      </t>
  </si>
  <si>
    <t xml:space="preserve">具同      </t>
  </si>
  <si>
    <t xml:space="preserve">宮内      </t>
  </si>
  <si>
    <t xml:space="preserve">東又      </t>
  </si>
  <si>
    <t xml:space="preserve">山田山本  </t>
  </si>
  <si>
    <t xml:space="preserve">一宮      </t>
  </si>
  <si>
    <t xml:space="preserve">香北      </t>
  </si>
  <si>
    <t xml:space="preserve">谷口      </t>
  </si>
  <si>
    <t xml:space="preserve">大栃      </t>
  </si>
  <si>
    <t xml:space="preserve">清水浜口  </t>
  </si>
  <si>
    <t xml:space="preserve">上久保    </t>
  </si>
  <si>
    <t xml:space="preserve">越知面    </t>
  </si>
  <si>
    <t xml:space="preserve">薊野      </t>
  </si>
  <si>
    <t xml:space="preserve">五台山    </t>
  </si>
  <si>
    <t xml:space="preserve">三里      </t>
  </si>
  <si>
    <t xml:space="preserve">大津      </t>
  </si>
  <si>
    <t xml:space="preserve">介良      </t>
  </si>
  <si>
    <t xml:space="preserve">浦の内    </t>
  </si>
  <si>
    <t xml:space="preserve">片島      </t>
  </si>
  <si>
    <t xml:space="preserve">潮見台甲  </t>
  </si>
  <si>
    <t xml:space="preserve">菖蒲      </t>
  </si>
  <si>
    <t>㈱高新販売オリコミ社オリコミ部</t>
  </si>
  <si>
    <t>折込部数</t>
  </si>
  <si>
    <t>地域指定</t>
  </si>
  <si>
    <t>新聞折込依頼書</t>
  </si>
  <si>
    <t>㈱高新販売オリコミ社</t>
  </si>
  <si>
    <t>offce:orikomi@mail.koshinorikomi.co.jp</t>
  </si>
  <si>
    <t>URL :http://WWW.koshinorikomi.co.jp</t>
  </si>
  <si>
    <t>毎度ありがとうございます。エリアはオリコミ社でも作製いたします。ご相談下さいませ。</t>
  </si>
  <si>
    <t>折　込　　依頼主</t>
  </si>
  <si>
    <t>様</t>
  </si>
  <si>
    <t>TEL</t>
  </si>
  <si>
    <t>折　　　込　　　　ご指定日</t>
  </si>
  <si>
    <t>)曜</t>
  </si>
  <si>
    <t>(</t>
  </si>
  <si>
    <t>日</t>
  </si>
  <si>
    <t>月</t>
  </si>
  <si>
    <t>年</t>
  </si>
  <si>
    <t>催名</t>
  </si>
  <si>
    <t>大きさ</t>
  </si>
  <si>
    <t>枚数</t>
  </si>
  <si>
    <t>単価</t>
  </si>
  <si>
    <t>入金方法</t>
  </si>
  <si>
    <t>広告代理店</t>
  </si>
  <si>
    <t>〃担当者</t>
  </si>
  <si>
    <t>印刷会社</t>
  </si>
  <si>
    <t>運送会社</t>
  </si>
  <si>
    <t>枚</t>
  </si>
  <si>
    <t>円</t>
  </si>
  <si>
    <t>配布エリア及び備考</t>
  </si>
  <si>
    <t>折り込み広告受入数一覧表</t>
  </si>
  <si>
    <t>販売店名</t>
  </si>
  <si>
    <t>高知市新市②合計</t>
  </si>
  <si>
    <t>高岡郡①合計</t>
  </si>
  <si>
    <t>高知市総合計</t>
  </si>
  <si>
    <t>室戸市合計</t>
  </si>
  <si>
    <t>オリコミ城北</t>
  </si>
  <si>
    <t>土佐市合計</t>
  </si>
  <si>
    <t>南国市合計</t>
  </si>
  <si>
    <t>四万十市合計</t>
  </si>
  <si>
    <t>美濃部</t>
  </si>
  <si>
    <t>安芸郡合計</t>
  </si>
  <si>
    <t>須崎市合計</t>
  </si>
  <si>
    <t>土佐清水市合計</t>
  </si>
  <si>
    <t>香南市合計</t>
  </si>
  <si>
    <t>安芸市合計</t>
  </si>
  <si>
    <t>宿毛市合計</t>
  </si>
  <si>
    <t>香美市合計</t>
  </si>
  <si>
    <t>長岡郡合計</t>
  </si>
  <si>
    <t>土佐町</t>
  </si>
  <si>
    <t>幡多郡②合計</t>
  </si>
  <si>
    <t>高知市新市①合計</t>
  </si>
  <si>
    <t>土佐郡合計</t>
  </si>
  <si>
    <t>吾川郡合計</t>
  </si>
  <si>
    <t>高岡郡②合計</t>
  </si>
  <si>
    <t>オリコミ本町</t>
  </si>
  <si>
    <t>葉山</t>
  </si>
  <si>
    <t>澤村</t>
  </si>
  <si>
    <t>南国市蛍が丘1丁目２番地１</t>
  </si>
  <si>
    <t>電話㈹０８８－８０２－５３４５番</t>
  </si>
  <si>
    <t>ＦＡＸ㈹０８８－８０２－５０３７番</t>
  </si>
  <si>
    <t>南国市蛍が丘１丁目２番地1　　　ＴＥＬ(088)802-5345</t>
  </si>
  <si>
    <t>井上</t>
  </si>
  <si>
    <t>幡多郡①合計</t>
  </si>
  <si>
    <t>●春野西</t>
  </si>
  <si>
    <t>●春野南</t>
  </si>
  <si>
    <t>●東洋</t>
  </si>
  <si>
    <t>●安芸小松</t>
  </si>
  <si>
    <t>●安芸影山</t>
  </si>
  <si>
    <t>●高岡西</t>
  </si>
  <si>
    <t xml:space="preserve">●東津野      </t>
  </si>
  <si>
    <t>●中村細木</t>
  </si>
  <si>
    <t>●清水山本</t>
  </si>
  <si>
    <t>●印は県外紙含む販売店   郵送分は除いてあります。</t>
  </si>
  <si>
    <t>●香南名倉</t>
  </si>
  <si>
    <t>（旧赤岡）</t>
  </si>
  <si>
    <t xml:space="preserve">南国北村 </t>
  </si>
  <si>
    <r>
      <t>香南名倉立田</t>
    </r>
    <r>
      <rPr>
        <sz val="6"/>
        <rFont val="ＭＳ Ｐゴシック"/>
        <family val="3"/>
      </rPr>
      <t>（旧立田）</t>
    </r>
  </si>
  <si>
    <t>山田堺　　　　　　　(旧片地地区含む）</t>
  </si>
  <si>
    <t>●大杉(旧繁藤）</t>
  </si>
  <si>
    <t>●和食 （旧芸西）</t>
  </si>
  <si>
    <t xml:space="preserve">中村松山  </t>
  </si>
  <si>
    <t>B4以内</t>
  </si>
  <si>
    <t>A3</t>
  </si>
  <si>
    <t>B3</t>
  </si>
  <si>
    <t>B2</t>
  </si>
  <si>
    <t>その他</t>
  </si>
  <si>
    <t>お問い合わせください</t>
  </si>
  <si>
    <t>チェックをして下さい。</t>
  </si>
  <si>
    <t>請　求　書</t>
  </si>
  <si>
    <t>見　積　書</t>
  </si>
  <si>
    <t>依頼主　　担当者</t>
  </si>
  <si>
    <t>１．広告代理店経由でのお支払い</t>
  </si>
  <si>
    <t>２．印刷会社経由でのお支払い</t>
  </si>
  <si>
    <t>３．オリコミ社へ直接のお支払い</t>
  </si>
  <si>
    <t xml:space="preserve">   　　　 　　　　　　　　　　　　　　　　FAX(088)802-5037</t>
  </si>
  <si>
    <r>
      <t>B4厚</t>
    </r>
    <r>
      <rPr>
        <sz val="9"/>
        <rFont val="ＭＳ Ｐゴシック"/>
        <family val="3"/>
      </rPr>
      <t>(紙質90K以上）</t>
    </r>
  </si>
  <si>
    <t>令和 5.4 改</t>
  </si>
  <si>
    <t>B4以内(選挙ビラ）</t>
  </si>
  <si>
    <t>送付先</t>
  </si>
  <si>
    <t>　</t>
  </si>
  <si>
    <t xml:space="preserve">　　 </t>
  </si>
  <si>
    <t xml:space="preserve">　 </t>
  </si>
  <si>
    <t>販売店名</t>
  </si>
  <si>
    <t>折込部数</t>
  </si>
  <si>
    <t>地域指定</t>
  </si>
  <si>
    <t xml:space="preserve">粟田      </t>
  </si>
  <si>
    <t>●春野西</t>
  </si>
  <si>
    <t>●室戸</t>
  </si>
  <si>
    <t>●佐川</t>
  </si>
  <si>
    <t xml:space="preserve">●佐賀    </t>
  </si>
  <si>
    <t xml:space="preserve">門田      </t>
  </si>
  <si>
    <t>　　　　　　　　　　　　</t>
  </si>
  <si>
    <t>●斗賀野</t>
  </si>
  <si>
    <t xml:space="preserve">乾        </t>
  </si>
  <si>
    <t>●芳原</t>
  </si>
  <si>
    <t xml:space="preserve">●吉良川   </t>
  </si>
  <si>
    <t xml:space="preserve">●日高    </t>
  </si>
  <si>
    <t>●大方</t>
  </si>
  <si>
    <t>　　　　　　　　　　　　　　　</t>
  </si>
  <si>
    <t xml:space="preserve">●羽根   </t>
  </si>
  <si>
    <t xml:space="preserve">●越知  </t>
  </si>
  <si>
    <t>　　　　　　　</t>
  </si>
  <si>
    <t xml:space="preserve">●津呂  </t>
  </si>
  <si>
    <t>高知市新市②合計</t>
  </si>
  <si>
    <t>高岡郡①合計</t>
  </si>
  <si>
    <t>高知市総合計</t>
  </si>
  <si>
    <t xml:space="preserve">●佐喜浜 </t>
  </si>
  <si>
    <t xml:space="preserve">●高岡     </t>
  </si>
  <si>
    <t xml:space="preserve">潮見台乙  </t>
  </si>
  <si>
    <t xml:space="preserve">●土佐西 </t>
  </si>
  <si>
    <t xml:space="preserve">●宇佐     </t>
  </si>
  <si>
    <t xml:space="preserve">●安田      </t>
  </si>
  <si>
    <t xml:space="preserve">●馬路      </t>
  </si>
  <si>
    <t>オリコミ江ノ口</t>
  </si>
  <si>
    <t xml:space="preserve">●田野 </t>
  </si>
  <si>
    <t xml:space="preserve">有岡      </t>
  </si>
  <si>
    <t xml:space="preserve">●奈半利    </t>
  </si>
  <si>
    <t>●須崎東</t>
  </si>
  <si>
    <t>●江川崎</t>
  </si>
  <si>
    <t>●夜須</t>
  </si>
  <si>
    <t xml:space="preserve"> </t>
  </si>
  <si>
    <t>●須崎西</t>
  </si>
  <si>
    <t>●大間</t>
  </si>
  <si>
    <t xml:space="preserve">甲浦      </t>
  </si>
  <si>
    <t>●香宗</t>
  </si>
  <si>
    <t xml:space="preserve">●吾桑      </t>
  </si>
  <si>
    <t xml:space="preserve">●筒井     </t>
  </si>
  <si>
    <t>●山北</t>
  </si>
  <si>
    <t>●下の加江</t>
  </si>
  <si>
    <t xml:space="preserve">●久礼     </t>
  </si>
  <si>
    <t xml:space="preserve">オリコミ桜井  </t>
  </si>
  <si>
    <t>●野市</t>
  </si>
  <si>
    <t>●安芸足達</t>
  </si>
  <si>
    <t>●大野見</t>
  </si>
  <si>
    <t>●宿毛</t>
  </si>
  <si>
    <t>●いの東</t>
  </si>
  <si>
    <t xml:space="preserve">●小筑紫 </t>
  </si>
  <si>
    <t>山田関田　　　　　　　(旧片地地区含む）</t>
  </si>
  <si>
    <t>●いの西</t>
  </si>
  <si>
    <t xml:space="preserve">●梼原 </t>
  </si>
  <si>
    <t>●高須</t>
  </si>
  <si>
    <t xml:space="preserve">●枝川      </t>
  </si>
  <si>
    <t>高知市旧市</t>
  </si>
  <si>
    <t xml:space="preserve">●下八川  </t>
  </si>
  <si>
    <t xml:space="preserve">●窪川     </t>
  </si>
  <si>
    <t>●大月</t>
  </si>
  <si>
    <t>●上八川</t>
  </si>
  <si>
    <t>●本山</t>
  </si>
  <si>
    <t>●仁井田</t>
  </si>
  <si>
    <t>●大杉</t>
  </si>
  <si>
    <t xml:space="preserve">●長浜      </t>
  </si>
  <si>
    <t xml:space="preserve">●池川     </t>
  </si>
  <si>
    <t>●松葉川</t>
  </si>
  <si>
    <t xml:space="preserve">●長浜成岡  </t>
  </si>
  <si>
    <t>●大田口</t>
  </si>
  <si>
    <t xml:space="preserve">●横浜      </t>
  </si>
  <si>
    <t xml:space="preserve">●吾川   </t>
  </si>
  <si>
    <t>●大豊重森</t>
  </si>
  <si>
    <t xml:space="preserve">●別府  </t>
  </si>
  <si>
    <t xml:space="preserve">●十和  </t>
  </si>
  <si>
    <t xml:space="preserve">●鏡川口  </t>
  </si>
  <si>
    <t>田井</t>
  </si>
  <si>
    <t xml:space="preserve">●地蔵寺    </t>
  </si>
  <si>
    <t>高知市</t>
  </si>
  <si>
    <t>総計</t>
  </si>
  <si>
    <t>●請求書・見積書が必要な方は下記チェックボックスにチェック、宛名・住所等のご記入をお願いいたします。</t>
  </si>
  <si>
    <t>宛　名</t>
  </si>
  <si>
    <r>
      <t>税込金額　　　　</t>
    </r>
    <r>
      <rPr>
        <sz val="10"/>
        <rFont val="ＭＳ Ｐゴシック"/>
        <family val="3"/>
      </rPr>
      <t>(税抜き）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</si>
</sst>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¥&quot;#,##0;[Red]&quot;¥&quot;#,##0"/>
    <numFmt numFmtId="178" formatCode="0_);\(0\)"/>
    <numFmt numFmtId="179" formatCode="&quot;¥&quot;#,##0_);\(&quot;¥&quot;#,##0\)"/>
    <numFmt numFmtId="180" formatCode="&quot;¥&quot;\(#,##0_);\(&quot;¥&quot;#,##0\)"/>
    <numFmt numFmtId="181" formatCode="\(&quot;¥&quot;#,##0\);\(&quot;¥&quot;#,##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,##0;[Red]#,##0"/>
    <numFmt numFmtId="186" formatCode="\(#,##0\);\(#,##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36"/>
      <name val="ＭＳ Ｐゴシック"/>
      <family val="3"/>
    </font>
    <font>
      <sz val="24"/>
      <name val="ＭＳ Ｐゴシック"/>
      <family val="3"/>
    </font>
    <font>
      <b/>
      <sz val="14"/>
      <name val="ＭＳ Ｐゴシック"/>
      <family val="3"/>
    </font>
    <font>
      <b/>
      <sz val="16"/>
      <color indexed="9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2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Meiryo UI"/>
      <family val="3"/>
    </font>
    <font>
      <b/>
      <sz val="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 vertical="center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3" fillId="34" borderId="17" xfId="0" applyFont="1" applyFill="1" applyBorder="1" applyAlignment="1">
      <alignment horizontal="center" shrinkToFit="1"/>
    </xf>
    <xf numFmtId="176" fontId="13" fillId="34" borderId="17" xfId="0" applyNumberFormat="1" applyFont="1" applyFill="1" applyBorder="1" applyAlignment="1">
      <alignment horizontal="center" shrinkToFit="1"/>
    </xf>
    <xf numFmtId="0" fontId="11" fillId="0" borderId="17" xfId="0" applyFont="1" applyBorder="1" applyAlignment="1">
      <alignment shrinkToFit="1"/>
    </xf>
    <xf numFmtId="0" fontId="11" fillId="0" borderId="0" xfId="0" applyFont="1" applyAlignment="1">
      <alignment shrinkToFit="1"/>
    </xf>
    <xf numFmtId="176" fontId="11" fillId="0" borderId="17" xfId="0" applyNumberFormat="1" applyFont="1" applyBorder="1" applyAlignment="1">
      <alignment horizontal="right" shrinkToFit="1"/>
    </xf>
    <xf numFmtId="49" fontId="11" fillId="0" borderId="17" xfId="0" applyNumberFormat="1" applyFont="1" applyBorder="1" applyAlignment="1" applyProtection="1">
      <alignment horizontal="left" shrinkToFit="1"/>
      <protection locked="0"/>
    </xf>
    <xf numFmtId="0" fontId="13" fillId="35" borderId="17" xfId="0" applyFont="1" applyFill="1" applyBorder="1" applyAlignment="1">
      <alignment horizontal="center" shrinkToFit="1"/>
    </xf>
    <xf numFmtId="49" fontId="11" fillId="0" borderId="18" xfId="0" applyNumberFormat="1" applyFont="1" applyBorder="1" applyAlignment="1" applyProtection="1">
      <alignment horizontal="left" shrinkToFit="1"/>
      <protection locked="0"/>
    </xf>
    <xf numFmtId="49" fontId="11" fillId="0" borderId="19" xfId="0" applyNumberFormat="1" applyFont="1" applyBorder="1" applyAlignment="1" applyProtection="1">
      <alignment horizontal="left" shrinkToFit="1"/>
      <protection locked="0"/>
    </xf>
    <xf numFmtId="176" fontId="11" fillId="0" borderId="17" xfId="0" applyNumberFormat="1" applyFont="1" applyBorder="1" applyAlignment="1">
      <alignment horizontal="center" shrinkToFit="1"/>
    </xf>
    <xf numFmtId="0" fontId="13" fillId="0" borderId="17" xfId="0" applyFont="1" applyBorder="1" applyAlignment="1">
      <alignment horizontal="center" shrinkToFit="1"/>
    </xf>
    <xf numFmtId="0" fontId="11" fillId="0" borderId="17" xfId="0" applyFont="1" applyBorder="1" applyAlignment="1">
      <alignment/>
    </xf>
    <xf numFmtId="176" fontId="11" fillId="0" borderId="0" xfId="0" applyNumberFormat="1" applyFont="1" applyAlignment="1">
      <alignment horizontal="right" shrinkToFit="1"/>
    </xf>
    <xf numFmtId="49" fontId="11" fillId="0" borderId="0" xfId="0" applyNumberFormat="1" applyFont="1" applyAlignment="1" applyProtection="1">
      <alignment horizontal="left" shrinkToFit="1"/>
      <protection locked="0"/>
    </xf>
    <xf numFmtId="176" fontId="13" fillId="35" borderId="17" xfId="0" applyNumberFormat="1" applyFont="1" applyFill="1" applyBorder="1" applyAlignment="1">
      <alignment horizontal="center" shrinkToFit="1"/>
    </xf>
    <xf numFmtId="38" fontId="13" fillId="35" borderId="0" xfId="48" applyFont="1" applyFill="1" applyAlignment="1">
      <alignment horizontal="center" shrinkToFit="1"/>
    </xf>
    <xf numFmtId="0" fontId="15" fillId="0" borderId="0" xfId="0" applyFont="1" applyAlignment="1" applyProtection="1">
      <alignment horizontal="center" shrinkToFit="1"/>
      <protection hidden="1"/>
    </xf>
    <xf numFmtId="178" fontId="11" fillId="0" borderId="17" xfId="0" applyNumberFormat="1" applyFont="1" applyBorder="1" applyAlignment="1">
      <alignment horizontal="center" shrinkToFit="1"/>
    </xf>
    <xf numFmtId="49" fontId="11" fillId="36" borderId="18" xfId="0" applyNumberFormat="1" applyFont="1" applyFill="1" applyBorder="1" applyAlignment="1" applyProtection="1">
      <alignment horizontal="left" shrinkToFit="1"/>
      <protection locked="0"/>
    </xf>
    <xf numFmtId="49" fontId="11" fillId="36" borderId="19" xfId="0" applyNumberFormat="1" applyFont="1" applyFill="1" applyBorder="1" applyAlignment="1" applyProtection="1">
      <alignment horizontal="left" shrinkToFit="1"/>
      <protection locked="0"/>
    </xf>
    <xf numFmtId="49" fontId="11" fillId="36" borderId="20" xfId="0" applyNumberFormat="1" applyFont="1" applyFill="1" applyBorder="1" applyAlignment="1" applyProtection="1">
      <alignment horizontal="left" shrinkToFit="1"/>
      <protection locked="0"/>
    </xf>
    <xf numFmtId="176" fontId="13" fillId="34" borderId="17" xfId="0" applyNumberFormat="1" applyFont="1" applyFill="1" applyBorder="1" applyAlignment="1" applyProtection="1">
      <alignment horizontal="center" shrinkToFit="1"/>
      <protection locked="0"/>
    </xf>
    <xf numFmtId="176" fontId="11" fillId="0" borderId="17" xfId="0" applyNumberFormat="1" applyFont="1" applyBorder="1" applyAlignment="1" applyProtection="1">
      <alignment horizontal="right" shrinkToFit="1"/>
      <protection locked="0"/>
    </xf>
    <xf numFmtId="0" fontId="11" fillId="0" borderId="17" xfId="0" applyFont="1" applyBorder="1" applyAlignment="1" applyProtection="1">
      <alignment shrinkToFit="1"/>
      <protection locked="0"/>
    </xf>
    <xf numFmtId="176" fontId="13" fillId="35" borderId="17" xfId="0" applyNumberFormat="1" applyFont="1" applyFill="1" applyBorder="1" applyAlignment="1" applyProtection="1">
      <alignment horizontal="center" shrinkToFit="1"/>
      <protection locked="0"/>
    </xf>
    <xf numFmtId="0" fontId="14" fillId="35" borderId="17" xfId="0" applyFont="1" applyFill="1" applyBorder="1" applyAlignment="1" applyProtection="1">
      <alignment horizontal="center" shrinkToFit="1"/>
      <protection locked="0"/>
    </xf>
    <xf numFmtId="0" fontId="13" fillId="35" borderId="0" xfId="0" applyFont="1" applyFill="1" applyAlignment="1" applyProtection="1">
      <alignment horizontal="center" shrinkToFit="1"/>
      <protection locked="0"/>
    </xf>
    <xf numFmtId="0" fontId="11" fillId="0" borderId="0" xfId="0" applyFont="1" applyAlignment="1" applyProtection="1">
      <alignment/>
      <protection locked="0"/>
    </xf>
    <xf numFmtId="38" fontId="13" fillId="35" borderId="0" xfId="48" applyFont="1" applyFill="1" applyAlignment="1" applyProtection="1">
      <alignment horizontal="center"/>
      <protection locked="0"/>
    </xf>
    <xf numFmtId="0" fontId="11" fillId="35" borderId="0" xfId="0" applyFont="1" applyFill="1" applyAlignment="1" applyProtection="1">
      <alignment/>
      <protection locked="0"/>
    </xf>
    <xf numFmtId="0" fontId="11" fillId="0" borderId="17" xfId="0" applyFont="1" applyBorder="1" applyAlignment="1" applyProtection="1">
      <alignment/>
      <protection locked="0"/>
    </xf>
    <xf numFmtId="176" fontId="11" fillId="0" borderId="17" xfId="0" applyNumberFormat="1" applyFont="1" applyBorder="1" applyAlignment="1" applyProtection="1">
      <alignment horizontal="center" shrinkToFit="1"/>
      <protection locked="0"/>
    </xf>
    <xf numFmtId="0" fontId="13" fillId="0" borderId="17" xfId="0" applyFont="1" applyBorder="1" applyAlignment="1" applyProtection="1">
      <alignment horizontal="center" shrinkToFit="1"/>
      <protection locked="0"/>
    </xf>
    <xf numFmtId="176" fontId="13" fillId="0" borderId="17" xfId="0" applyNumberFormat="1" applyFont="1" applyBorder="1" applyAlignment="1" applyProtection="1">
      <alignment horizontal="center" shrinkToFit="1"/>
      <protection locked="0"/>
    </xf>
    <xf numFmtId="176" fontId="11" fillId="0" borderId="0" xfId="0" applyNumberFormat="1" applyFont="1" applyAlignment="1" applyProtection="1">
      <alignment horizontal="right" shrinkToFit="1"/>
      <protection locked="0"/>
    </xf>
    <xf numFmtId="176" fontId="11" fillId="0" borderId="18" xfId="0" applyNumberFormat="1" applyFont="1" applyBorder="1" applyAlignment="1" applyProtection="1">
      <alignment horizontal="right" shrinkToFit="1"/>
      <protection locked="0"/>
    </xf>
    <xf numFmtId="176" fontId="11" fillId="0" borderId="20" xfId="0" applyNumberFormat="1" applyFont="1" applyBorder="1" applyAlignment="1" applyProtection="1">
      <alignment horizontal="right" shrinkToFit="1"/>
      <protection locked="0"/>
    </xf>
    <xf numFmtId="176" fontId="11" fillId="0" borderId="19" xfId="0" applyNumberFormat="1" applyFont="1" applyBorder="1" applyAlignment="1" applyProtection="1">
      <alignment horizontal="right" shrinkToFit="1"/>
      <protection locked="0"/>
    </xf>
    <xf numFmtId="0" fontId="13" fillId="34" borderId="17" xfId="0" applyFont="1" applyFill="1" applyBorder="1" applyAlignment="1" applyProtection="1">
      <alignment horizontal="center" shrinkToFit="1"/>
      <protection locked="0"/>
    </xf>
    <xf numFmtId="0" fontId="11" fillId="0" borderId="18" xfId="0" applyFont="1" applyBorder="1" applyAlignment="1">
      <alignment shrinkToFit="1"/>
    </xf>
    <xf numFmtId="0" fontId="11" fillId="0" borderId="19" xfId="0" applyFont="1" applyBorder="1" applyAlignment="1">
      <alignment shrinkToFit="1"/>
    </xf>
    <xf numFmtId="0" fontId="10" fillId="33" borderId="15" xfId="0" applyFont="1" applyFill="1" applyBorder="1" applyAlignment="1">
      <alignment horizontal="left" vertical="center" indent="3"/>
    </xf>
    <xf numFmtId="0" fontId="7" fillId="33" borderId="12" xfId="0" applyFont="1" applyFill="1" applyBorder="1" applyAlignment="1" applyProtection="1">
      <alignment vertical="center"/>
      <protection locked="0"/>
    </xf>
    <xf numFmtId="0" fontId="16" fillId="33" borderId="15" xfId="0" applyFont="1" applyFill="1" applyBorder="1" applyAlignment="1">
      <alignment vertical="top" wrapText="1"/>
    </xf>
    <xf numFmtId="0" fontId="16" fillId="33" borderId="16" xfId="0" applyFont="1" applyFill="1" applyBorder="1" applyAlignment="1">
      <alignment vertical="top" wrapText="1"/>
    </xf>
    <xf numFmtId="0" fontId="16" fillId="33" borderId="11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6" fillId="33" borderId="0" xfId="0" applyFont="1" applyFill="1" applyBorder="1" applyAlignment="1">
      <alignment vertical="top" wrapText="1"/>
    </xf>
    <xf numFmtId="0" fontId="16" fillId="33" borderId="11" xfId="0" applyFont="1" applyFill="1" applyBorder="1" applyAlignment="1">
      <alignment vertical="top"/>
    </xf>
    <xf numFmtId="0" fontId="17" fillId="33" borderId="11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left" vertical="center" indent="3"/>
    </xf>
    <xf numFmtId="0" fontId="2" fillId="33" borderId="0" xfId="0" applyFont="1" applyFill="1" applyBorder="1" applyAlignment="1">
      <alignment horizontal="left" vertical="top"/>
    </xf>
    <xf numFmtId="0" fontId="16" fillId="33" borderId="14" xfId="0" applyFont="1" applyFill="1" applyBorder="1" applyAlignment="1">
      <alignment vertical="top" wrapText="1"/>
    </xf>
    <xf numFmtId="0" fontId="17" fillId="33" borderId="21" xfId="0" applyFont="1" applyFill="1" applyBorder="1" applyAlignment="1">
      <alignment horizontal="center" vertical="top"/>
    </xf>
    <xf numFmtId="0" fontId="0" fillId="33" borderId="15" xfId="0" applyFill="1" applyBorder="1" applyAlignment="1">
      <alignment/>
    </xf>
    <xf numFmtId="0" fontId="17" fillId="33" borderId="15" xfId="0" applyFont="1" applyFill="1" applyBorder="1" applyAlignment="1">
      <alignment horizontal="center" vertical="top"/>
    </xf>
    <xf numFmtId="0" fontId="17" fillId="33" borderId="13" xfId="0" applyFont="1" applyFill="1" applyBorder="1" applyAlignment="1">
      <alignment horizontal="center" vertical="top"/>
    </xf>
    <xf numFmtId="0" fontId="17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center" indent="3"/>
    </xf>
    <xf numFmtId="0" fontId="16" fillId="33" borderId="10" xfId="0" applyFont="1" applyFill="1" applyBorder="1" applyAlignment="1">
      <alignment vertical="top" wrapText="1"/>
    </xf>
    <xf numFmtId="0" fontId="1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top"/>
    </xf>
    <xf numFmtId="0" fontId="7" fillId="33" borderId="22" xfId="0" applyFont="1" applyFill="1" applyBorder="1" applyAlignment="1" applyProtection="1">
      <alignment vertical="center"/>
      <protection locked="0"/>
    </xf>
    <xf numFmtId="0" fontId="7" fillId="33" borderId="23" xfId="0" applyFont="1" applyFill="1" applyBorder="1" applyAlignment="1" applyProtection="1">
      <alignment vertical="center"/>
      <protection locked="0"/>
    </xf>
    <xf numFmtId="0" fontId="7" fillId="33" borderId="24" xfId="0" applyFont="1" applyFill="1" applyBorder="1" applyAlignment="1" applyProtection="1">
      <alignment vertical="center"/>
      <protection locked="0"/>
    </xf>
    <xf numFmtId="0" fontId="7" fillId="33" borderId="25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horizontal="left" vertical="top"/>
    </xf>
    <xf numFmtId="3" fontId="11" fillId="0" borderId="0" xfId="0" applyNumberFormat="1" applyFont="1" applyAlignment="1">
      <alignment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31" fontId="7" fillId="33" borderId="10" xfId="0" applyNumberFormat="1" applyFont="1" applyFill="1" applyBorder="1" applyAlignment="1">
      <alignment horizontal="right"/>
    </xf>
    <xf numFmtId="0" fontId="7" fillId="33" borderId="26" xfId="0" applyFont="1" applyFill="1" applyBorder="1" applyAlignment="1" applyProtection="1">
      <alignment horizontal="left" vertical="center" shrinkToFit="1"/>
      <protection locked="0"/>
    </xf>
    <xf numFmtId="0" fontId="7" fillId="33" borderId="27" xfId="0" applyFont="1" applyFill="1" applyBorder="1" applyAlignment="1" applyProtection="1">
      <alignment horizontal="left" vertical="center" shrinkToFit="1"/>
      <protection locked="0"/>
    </xf>
    <xf numFmtId="0" fontId="7" fillId="33" borderId="28" xfId="0" applyFont="1" applyFill="1" applyBorder="1" applyAlignment="1" applyProtection="1">
      <alignment horizontal="left" vertical="center" shrinkToFit="1"/>
      <protection locked="0"/>
    </xf>
    <xf numFmtId="0" fontId="7" fillId="33" borderId="29" xfId="0" applyFont="1" applyFill="1" applyBorder="1" applyAlignment="1" applyProtection="1">
      <alignment horizontal="left" vertical="center" shrinkToFit="1"/>
      <protection locked="0"/>
    </xf>
    <xf numFmtId="0" fontId="7" fillId="33" borderId="30" xfId="0" applyFont="1" applyFill="1" applyBorder="1" applyAlignment="1" applyProtection="1">
      <alignment horizontal="left" vertical="center" shrinkToFit="1"/>
      <protection locked="0"/>
    </xf>
    <xf numFmtId="0" fontId="7" fillId="33" borderId="31" xfId="0" applyFont="1" applyFill="1" applyBorder="1" applyAlignment="1" applyProtection="1">
      <alignment horizontal="left" vertical="center" shrinkToFit="1"/>
      <protection locked="0"/>
    </xf>
    <xf numFmtId="4" fontId="7" fillId="33" borderId="29" xfId="0" applyNumberFormat="1" applyFont="1" applyFill="1" applyBorder="1" applyAlignment="1" applyProtection="1">
      <alignment horizontal="center" vertical="center"/>
      <protection/>
    </xf>
    <xf numFmtId="4" fontId="7" fillId="33" borderId="30" xfId="0" applyNumberFormat="1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left" vertical="center" shrinkToFit="1"/>
      <protection locked="0"/>
    </xf>
    <xf numFmtId="0" fontId="7" fillId="33" borderId="33" xfId="0" applyFont="1" applyFill="1" applyBorder="1" applyAlignment="1" applyProtection="1">
      <alignment horizontal="left" vertical="center" shrinkToFit="1"/>
      <protection locked="0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left" vertical="center" indent="1"/>
    </xf>
    <xf numFmtId="0" fontId="12" fillId="34" borderId="15" xfId="0" applyFont="1" applyFill="1" applyBorder="1" applyAlignment="1">
      <alignment horizontal="left" vertical="center" indent="1"/>
    </xf>
    <xf numFmtId="0" fontId="12" fillId="34" borderId="11" xfId="0" applyFont="1" applyFill="1" applyBorder="1" applyAlignment="1">
      <alignment horizontal="left" vertical="center" indent="1"/>
    </xf>
    <xf numFmtId="0" fontId="12" fillId="34" borderId="0" xfId="0" applyFont="1" applyFill="1" applyAlignment="1">
      <alignment horizontal="left" vertical="center" indent="1"/>
    </xf>
    <xf numFmtId="3" fontId="7" fillId="33" borderId="29" xfId="0" applyNumberFormat="1" applyFont="1" applyFill="1" applyBorder="1" applyAlignment="1" applyProtection="1">
      <alignment horizontal="center" vertical="center"/>
      <protection locked="0"/>
    </xf>
    <xf numFmtId="3" fontId="7" fillId="33" borderId="30" xfId="0" applyNumberFormat="1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21" xfId="0" applyFont="1" applyFill="1" applyBorder="1" applyAlignment="1" applyProtection="1">
      <alignment horizontal="left" vertical="center" indent="3"/>
      <protection/>
    </xf>
    <xf numFmtId="0" fontId="10" fillId="33" borderId="15" xfId="0" applyFont="1" applyFill="1" applyBorder="1" applyAlignment="1" applyProtection="1">
      <alignment horizontal="left" vertical="center" indent="3"/>
      <protection/>
    </xf>
    <xf numFmtId="0" fontId="10" fillId="33" borderId="16" xfId="0" applyFont="1" applyFill="1" applyBorder="1" applyAlignment="1" applyProtection="1">
      <alignment horizontal="left" vertical="center" indent="3"/>
      <protection/>
    </xf>
    <xf numFmtId="0" fontId="10" fillId="33" borderId="11" xfId="0" applyFont="1" applyFill="1" applyBorder="1" applyAlignment="1" applyProtection="1">
      <alignment horizontal="left" vertical="center" indent="3"/>
      <protection/>
    </xf>
    <xf numFmtId="0" fontId="10" fillId="33" borderId="0" xfId="0" applyFont="1" applyFill="1" applyAlignment="1" applyProtection="1">
      <alignment horizontal="left" vertical="center" indent="3"/>
      <protection/>
    </xf>
    <xf numFmtId="0" fontId="10" fillId="33" borderId="12" xfId="0" applyFont="1" applyFill="1" applyBorder="1" applyAlignment="1" applyProtection="1">
      <alignment horizontal="left" vertical="center" indent="3"/>
      <protection/>
    </xf>
    <xf numFmtId="0" fontId="10" fillId="33" borderId="0" xfId="0" applyFont="1" applyFill="1" applyBorder="1" applyAlignment="1" applyProtection="1">
      <alignment horizontal="left" vertical="center" indent="3"/>
      <protection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top"/>
    </xf>
    <xf numFmtId="0" fontId="17" fillId="33" borderId="0" xfId="0" applyFont="1" applyFill="1" applyAlignment="1">
      <alignment horizontal="center" vertical="top"/>
    </xf>
    <xf numFmtId="0" fontId="17" fillId="33" borderId="0" xfId="0" applyFont="1" applyFill="1" applyBorder="1" applyAlignment="1">
      <alignment horizontal="center" vertical="top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7" xfId="0" applyFont="1" applyFill="1" applyBorder="1" applyAlignment="1" applyProtection="1">
      <alignment horizontal="left" vertical="center" shrinkToFit="1"/>
      <protection locked="0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185" fontId="7" fillId="33" borderId="29" xfId="0" applyNumberFormat="1" applyFont="1" applyFill="1" applyBorder="1" applyAlignment="1">
      <alignment horizontal="center" vertical="center"/>
    </xf>
    <xf numFmtId="185" fontId="7" fillId="33" borderId="30" xfId="0" applyNumberFormat="1" applyFont="1" applyFill="1" applyBorder="1" applyAlignment="1">
      <alignment horizontal="center" vertical="center"/>
    </xf>
    <xf numFmtId="185" fontId="7" fillId="33" borderId="38" xfId="0" applyNumberFormat="1" applyFont="1" applyFill="1" applyBorder="1" applyAlignment="1">
      <alignment horizontal="center" vertical="center"/>
    </xf>
    <xf numFmtId="185" fontId="7" fillId="33" borderId="25" xfId="0" applyNumberFormat="1" applyFont="1" applyFill="1" applyBorder="1" applyAlignment="1">
      <alignment horizontal="center" vertical="center"/>
    </xf>
    <xf numFmtId="186" fontId="0" fillId="33" borderId="13" xfId="0" applyNumberFormat="1" applyFont="1" applyFill="1" applyBorder="1" applyAlignment="1">
      <alignment horizontal="center" vertical="top"/>
    </xf>
    <xf numFmtId="186" fontId="0" fillId="33" borderId="10" xfId="0" applyNumberFormat="1" applyFont="1" applyFill="1" applyBorder="1" applyAlignment="1">
      <alignment horizontal="center" vertical="top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49" fontId="11" fillId="0" borderId="18" xfId="0" applyNumberFormat="1" applyFont="1" applyBorder="1" applyAlignment="1" applyProtection="1">
      <alignment horizontal="center" shrinkToFit="1"/>
      <protection locked="0"/>
    </xf>
    <xf numFmtId="49" fontId="11" fillId="0" borderId="19" xfId="0" applyNumberFormat="1" applyFont="1" applyBorder="1" applyAlignment="1" applyProtection="1">
      <alignment horizontal="center" shrinkToFit="1"/>
      <protection locked="0"/>
    </xf>
    <xf numFmtId="0" fontId="11" fillId="0" borderId="18" xfId="0" applyFont="1" applyBorder="1" applyAlignment="1">
      <alignment horizontal="left" vertical="center" wrapText="1" shrinkToFit="1"/>
    </xf>
    <xf numFmtId="0" fontId="11" fillId="0" borderId="19" xfId="0" applyFont="1" applyBorder="1" applyAlignment="1">
      <alignment horizontal="left" vertical="center" wrapText="1" shrinkToFit="1"/>
    </xf>
    <xf numFmtId="176" fontId="11" fillId="0" borderId="18" xfId="0" applyNumberFormat="1" applyFont="1" applyBorder="1" applyAlignment="1">
      <alignment horizontal="right" shrinkToFit="1"/>
    </xf>
    <xf numFmtId="176" fontId="11" fillId="0" borderId="19" xfId="0" applyNumberFormat="1" applyFont="1" applyBorder="1" applyAlignment="1">
      <alignment horizontal="right" shrinkToFit="1"/>
    </xf>
    <xf numFmtId="176" fontId="11" fillId="0" borderId="18" xfId="0" applyNumberFormat="1" applyFont="1" applyBorder="1" applyAlignment="1" applyProtection="1">
      <alignment horizontal="center" shrinkToFit="1"/>
      <protection locked="0"/>
    </xf>
    <xf numFmtId="176" fontId="11" fillId="0" borderId="19" xfId="0" applyNumberFormat="1" applyFont="1" applyBorder="1" applyAlignment="1" applyProtection="1">
      <alignment horizontal="center" shrinkToFit="1"/>
      <protection locked="0"/>
    </xf>
    <xf numFmtId="0" fontId="17" fillId="0" borderId="18" xfId="0" applyFont="1" applyBorder="1" applyAlignment="1">
      <alignment horizontal="left" wrapText="1" shrinkToFit="1"/>
    </xf>
    <xf numFmtId="0" fontId="17" fillId="0" borderId="19" xfId="0" applyFont="1" applyBorder="1" applyAlignment="1">
      <alignment horizontal="left" wrapText="1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176" fontId="11" fillId="0" borderId="18" xfId="0" applyNumberFormat="1" applyFont="1" applyBorder="1" applyAlignment="1">
      <alignment horizontal="right" vertical="center" shrinkToFit="1"/>
    </xf>
    <xf numFmtId="176" fontId="11" fillId="0" borderId="20" xfId="0" applyNumberFormat="1" applyFont="1" applyBorder="1" applyAlignment="1">
      <alignment horizontal="right" vertical="center" shrinkToFit="1"/>
    </xf>
    <xf numFmtId="176" fontId="11" fillId="0" borderId="19" xfId="0" applyNumberFormat="1" applyFont="1" applyBorder="1" applyAlignment="1">
      <alignment horizontal="right" vertical="center" shrinkToFit="1"/>
    </xf>
    <xf numFmtId="176" fontId="11" fillId="0" borderId="15" xfId="0" applyNumberFormat="1" applyFont="1" applyBorder="1" applyAlignment="1">
      <alignment horizontal="right" vertical="center" shrinkToFit="1"/>
    </xf>
    <xf numFmtId="176" fontId="11" fillId="0" borderId="10" xfId="0" applyNumberFormat="1" applyFont="1" applyBorder="1" applyAlignment="1">
      <alignment horizontal="right" vertical="center" shrinkToFit="1"/>
    </xf>
    <xf numFmtId="176" fontId="11" fillId="0" borderId="18" xfId="0" applyNumberFormat="1" applyFont="1" applyBorder="1" applyAlignment="1" applyProtection="1">
      <alignment horizontal="right" shrinkToFit="1"/>
      <protection locked="0"/>
    </xf>
    <xf numFmtId="176" fontId="11" fillId="0" borderId="19" xfId="0" applyNumberFormat="1" applyFont="1" applyBorder="1" applyAlignment="1" applyProtection="1">
      <alignment horizontal="right" shrinkToFit="1"/>
      <protection locked="0"/>
    </xf>
    <xf numFmtId="176" fontId="11" fillId="0" borderId="18" xfId="0" applyNumberFormat="1" applyFont="1" applyBorder="1" applyAlignment="1" applyProtection="1">
      <alignment horizontal="right" vertical="center" shrinkToFit="1"/>
      <protection locked="0"/>
    </xf>
    <xf numFmtId="176" fontId="11" fillId="0" borderId="19" xfId="0" applyNumberFormat="1" applyFont="1" applyBorder="1" applyAlignment="1" applyProtection="1">
      <alignment horizontal="right" vertical="center" shrinkToFit="1"/>
      <protection locked="0"/>
    </xf>
    <xf numFmtId="176" fontId="11" fillId="0" borderId="20" xfId="0" applyNumberFormat="1" applyFont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57150</xdr:colOff>
      <xdr:row>29</xdr:row>
      <xdr:rowOff>38100</xdr:rowOff>
    </xdr:from>
    <xdr:to>
      <xdr:col>29</xdr:col>
      <xdr:colOff>38100</xdr:colOff>
      <xdr:row>32</xdr:row>
      <xdr:rowOff>104775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5476875"/>
          <a:ext cx="2952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58</xdr:row>
      <xdr:rowOff>85725</xdr:rowOff>
    </xdr:from>
    <xdr:to>
      <xdr:col>13</xdr:col>
      <xdr:colOff>504825</xdr:colOff>
      <xdr:row>62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76800" y="8429625"/>
          <a:ext cx="5924550" cy="495300"/>
        </a:xfrm>
        <a:prstGeom prst="flowChartAlternateProcess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土曜日を除く土曜日は、午前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分までの搬入とさせていただきます。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なお、第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土曜日は休業日です。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77"/>
  <sheetViews>
    <sheetView tabSelected="1" zoomScalePageLayoutView="0" workbookViewId="0" topLeftCell="A1">
      <selection activeCell="U14" sqref="U14"/>
    </sheetView>
  </sheetViews>
  <sheetFormatPr defaultColWidth="3.25390625" defaultRowHeight="13.5"/>
  <cols>
    <col min="1" max="1" width="3.375" style="2" customWidth="1"/>
    <col min="2" max="9" width="3.25390625" style="2" customWidth="1"/>
    <col min="10" max="10" width="3.50390625" style="2" bestFit="1" customWidth="1"/>
    <col min="11" max="16384" width="3.25390625" style="2" customWidth="1"/>
  </cols>
  <sheetData>
    <row r="1" spans="18:31" ht="20.25" customHeight="1">
      <c r="R1" s="100">
        <f ca="1">TODAY()</f>
        <v>45245</v>
      </c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</row>
    <row r="2" spans="2:32" ht="42">
      <c r="B2" s="1" t="s">
        <v>43</v>
      </c>
      <c r="Q2" s="168" t="s">
        <v>48</v>
      </c>
      <c r="R2" s="169"/>
      <c r="S2" s="170"/>
      <c r="T2" s="176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8"/>
    </row>
    <row r="3" spans="2:32" ht="42" customHeight="1">
      <c r="B3" s="3" t="s">
        <v>44</v>
      </c>
      <c r="Q3" s="168" t="s">
        <v>130</v>
      </c>
      <c r="R3" s="169"/>
      <c r="S3" s="170"/>
      <c r="T3" s="176"/>
      <c r="U3" s="177"/>
      <c r="V3" s="177"/>
      <c r="W3" s="177"/>
      <c r="X3" s="177"/>
      <c r="Y3" s="4" t="s">
        <v>49</v>
      </c>
      <c r="Z3" s="174" t="s">
        <v>50</v>
      </c>
      <c r="AA3" s="175"/>
      <c r="AB3" s="176"/>
      <c r="AC3" s="177"/>
      <c r="AD3" s="177"/>
      <c r="AE3" s="177"/>
      <c r="AF3" s="178"/>
    </row>
    <row r="4" ht="13.5">
      <c r="B4" s="5" t="s">
        <v>100</v>
      </c>
    </row>
    <row r="5" ht="13.5">
      <c r="B5" s="5" t="s">
        <v>134</v>
      </c>
    </row>
    <row r="6" ht="13.5">
      <c r="B6" s="2" t="s">
        <v>45</v>
      </c>
    </row>
    <row r="7" ht="13.5">
      <c r="B7" s="2" t="s">
        <v>46</v>
      </c>
    </row>
    <row r="8" ht="17.25">
      <c r="B8" s="6" t="s">
        <v>47</v>
      </c>
    </row>
    <row r="9" ht="13.5"/>
    <row r="10" spans="2:32" ht="13.5">
      <c r="B10" s="152" t="s">
        <v>51</v>
      </c>
      <c r="C10" s="153"/>
      <c r="D10" s="153"/>
      <c r="E10" s="153"/>
      <c r="F10" s="153"/>
      <c r="G10" s="171">
        <v>2023</v>
      </c>
      <c r="H10" s="171"/>
      <c r="I10" s="171"/>
      <c r="J10" s="171"/>
      <c r="K10" s="171"/>
      <c r="L10" s="171"/>
      <c r="M10" s="171"/>
      <c r="N10" s="121" t="s">
        <v>56</v>
      </c>
      <c r="O10" s="121"/>
      <c r="P10" s="171"/>
      <c r="Q10" s="171"/>
      <c r="R10" s="171"/>
      <c r="S10" s="121" t="s">
        <v>55</v>
      </c>
      <c r="T10" s="121"/>
      <c r="U10" s="171"/>
      <c r="V10" s="171"/>
      <c r="W10" s="171"/>
      <c r="X10" s="121" t="s">
        <v>54</v>
      </c>
      <c r="Y10" s="121"/>
      <c r="Z10" s="121" t="s">
        <v>53</v>
      </c>
      <c r="AA10" s="121">
        <f>IF(U10="","",MID("月火水木金土日",WEEKDAY(G10&amp;"/"&amp;P10&amp;"/"&amp;U10,2),1))</f>
      </c>
      <c r="AB10" s="121"/>
      <c r="AC10" s="121"/>
      <c r="AD10" s="121" t="s">
        <v>52</v>
      </c>
      <c r="AE10" s="121"/>
      <c r="AF10" s="156"/>
    </row>
    <row r="11" spans="2:32" ht="13.5">
      <c r="B11" s="154"/>
      <c r="C11" s="155"/>
      <c r="D11" s="155"/>
      <c r="E11" s="155"/>
      <c r="F11" s="155"/>
      <c r="G11" s="172"/>
      <c r="H11" s="172"/>
      <c r="I11" s="172"/>
      <c r="J11" s="172"/>
      <c r="K11" s="172"/>
      <c r="L11" s="172"/>
      <c r="M11" s="172"/>
      <c r="N11" s="122"/>
      <c r="O11" s="122"/>
      <c r="P11" s="172"/>
      <c r="Q11" s="172"/>
      <c r="R11" s="172"/>
      <c r="S11" s="122"/>
      <c r="T11" s="122"/>
      <c r="U11" s="172"/>
      <c r="V11" s="172"/>
      <c r="W11" s="172"/>
      <c r="X11" s="122"/>
      <c r="Y11" s="122"/>
      <c r="Z11" s="122"/>
      <c r="AA11" s="122"/>
      <c r="AB11" s="122"/>
      <c r="AC11" s="122"/>
      <c r="AD11" s="122"/>
      <c r="AE11" s="122"/>
      <c r="AF11" s="157"/>
    </row>
    <row r="12" spans="2:32" ht="13.5">
      <c r="B12" s="154"/>
      <c r="C12" s="155"/>
      <c r="D12" s="155"/>
      <c r="E12" s="155"/>
      <c r="F12" s="155"/>
      <c r="G12" s="172"/>
      <c r="H12" s="172"/>
      <c r="I12" s="172"/>
      <c r="J12" s="172"/>
      <c r="K12" s="172"/>
      <c r="L12" s="172"/>
      <c r="M12" s="172"/>
      <c r="N12" s="122"/>
      <c r="O12" s="122"/>
      <c r="P12" s="172"/>
      <c r="Q12" s="172"/>
      <c r="R12" s="172"/>
      <c r="S12" s="122"/>
      <c r="T12" s="122"/>
      <c r="U12" s="172"/>
      <c r="V12" s="172"/>
      <c r="W12" s="172"/>
      <c r="X12" s="122"/>
      <c r="Y12" s="122"/>
      <c r="Z12" s="122"/>
      <c r="AA12" s="122"/>
      <c r="AB12" s="122"/>
      <c r="AC12" s="122"/>
      <c r="AD12" s="122"/>
      <c r="AE12" s="122"/>
      <c r="AF12" s="157"/>
    </row>
    <row r="13" spans="2:32" ht="13.5">
      <c r="B13" s="154"/>
      <c r="C13" s="155"/>
      <c r="D13" s="155"/>
      <c r="E13" s="155"/>
      <c r="F13" s="155"/>
      <c r="G13" s="173"/>
      <c r="H13" s="173"/>
      <c r="I13" s="173"/>
      <c r="J13" s="173"/>
      <c r="K13" s="173"/>
      <c r="L13" s="173"/>
      <c r="M13" s="173"/>
      <c r="N13" s="123"/>
      <c r="O13" s="123"/>
      <c r="P13" s="173"/>
      <c r="Q13" s="173"/>
      <c r="R13" s="173"/>
      <c r="S13" s="123"/>
      <c r="T13" s="123"/>
      <c r="U13" s="173"/>
      <c r="V13" s="173"/>
      <c r="W13" s="173"/>
      <c r="X13" s="123"/>
      <c r="Y13" s="123"/>
      <c r="Z13" s="123"/>
      <c r="AA13" s="123"/>
      <c r="AB13" s="123"/>
      <c r="AC13" s="123"/>
      <c r="AD13" s="123"/>
      <c r="AE13" s="123"/>
      <c r="AF13" s="158"/>
    </row>
    <row r="14" ht="14.25" thickBot="1"/>
    <row r="15" spans="2:32" ht="13.5">
      <c r="B15" s="179" t="s">
        <v>57</v>
      </c>
      <c r="C15" s="180"/>
      <c r="D15" s="180"/>
      <c r="E15" s="18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/>
      <c r="R15" s="111" t="s">
        <v>62</v>
      </c>
      <c r="S15" s="112"/>
      <c r="T15" s="112"/>
      <c r="U15" s="113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</row>
    <row r="16" spans="2:32" ht="13.5">
      <c r="B16" s="148"/>
      <c r="C16" s="149"/>
      <c r="D16" s="149"/>
      <c r="E16" s="150"/>
      <c r="F16" s="104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14"/>
      <c r="S16" s="115"/>
      <c r="T16" s="115"/>
      <c r="U16" s="116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</row>
    <row r="17" spans="2:32" ht="13.5">
      <c r="B17" s="148"/>
      <c r="C17" s="149"/>
      <c r="D17" s="149"/>
      <c r="E17" s="150"/>
      <c r="F17" s="104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14"/>
      <c r="S17" s="115"/>
      <c r="T17" s="115"/>
      <c r="U17" s="116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</row>
    <row r="18" spans="2:32" ht="10.5" customHeight="1">
      <c r="B18" s="148" t="s">
        <v>58</v>
      </c>
      <c r="C18" s="149"/>
      <c r="D18" s="149"/>
      <c r="E18" s="150"/>
      <c r="F18" s="160"/>
      <c r="G18" s="161"/>
      <c r="H18" s="161"/>
      <c r="I18" s="161"/>
      <c r="J18" s="161"/>
      <c r="K18" s="161"/>
      <c r="L18" s="161"/>
      <c r="M18" s="161"/>
      <c r="N18" s="161"/>
      <c r="O18" s="161"/>
      <c r="P18" s="82"/>
      <c r="Q18" s="81"/>
      <c r="R18" s="114" t="s">
        <v>63</v>
      </c>
      <c r="S18" s="115"/>
      <c r="T18" s="115"/>
      <c r="U18" s="116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</row>
    <row r="19" spans="2:32" ht="10.5" customHeight="1">
      <c r="B19" s="148"/>
      <c r="C19" s="149"/>
      <c r="D19" s="149"/>
      <c r="E19" s="150"/>
      <c r="F19" s="160"/>
      <c r="G19" s="161"/>
      <c r="H19" s="161"/>
      <c r="I19" s="161"/>
      <c r="J19" s="161"/>
      <c r="K19" s="161"/>
      <c r="L19" s="161"/>
      <c r="M19" s="161"/>
      <c r="N19" s="161"/>
      <c r="O19" s="161"/>
      <c r="P19" s="83"/>
      <c r="Q19" s="58"/>
      <c r="R19" s="114"/>
      <c r="S19" s="115"/>
      <c r="T19" s="115"/>
      <c r="U19" s="116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</row>
    <row r="20" spans="2:32" ht="10.5" customHeight="1">
      <c r="B20" s="148"/>
      <c r="C20" s="149"/>
      <c r="D20" s="149"/>
      <c r="E20" s="150"/>
      <c r="F20" s="160"/>
      <c r="G20" s="161"/>
      <c r="H20" s="161"/>
      <c r="I20" s="161"/>
      <c r="J20" s="161"/>
      <c r="K20" s="161"/>
      <c r="L20" s="161"/>
      <c r="M20" s="161"/>
      <c r="N20" s="161"/>
      <c r="O20" s="161"/>
      <c r="P20" s="80"/>
      <c r="Q20" s="79"/>
      <c r="R20" s="114"/>
      <c r="S20" s="115"/>
      <c r="T20" s="115"/>
      <c r="U20" s="116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</row>
    <row r="21" spans="2:32" ht="10.5" customHeight="1">
      <c r="B21" s="148" t="s">
        <v>59</v>
      </c>
      <c r="C21" s="149"/>
      <c r="D21" s="149"/>
      <c r="E21" s="150"/>
      <c r="F21" s="128"/>
      <c r="G21" s="129"/>
      <c r="H21" s="129"/>
      <c r="I21" s="129"/>
      <c r="J21" s="129"/>
      <c r="K21" s="129"/>
      <c r="L21" s="129"/>
      <c r="M21" s="129"/>
      <c r="N21" s="129"/>
      <c r="O21" s="129"/>
      <c r="P21" s="115" t="s">
        <v>66</v>
      </c>
      <c r="Q21" s="116"/>
      <c r="R21" s="114" t="s">
        <v>64</v>
      </c>
      <c r="S21" s="115"/>
      <c r="T21" s="115"/>
      <c r="U21" s="116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</row>
    <row r="22" spans="2:32" ht="10.5" customHeight="1">
      <c r="B22" s="148"/>
      <c r="C22" s="149"/>
      <c r="D22" s="149"/>
      <c r="E22" s="150"/>
      <c r="F22" s="128"/>
      <c r="G22" s="129"/>
      <c r="H22" s="129"/>
      <c r="I22" s="129"/>
      <c r="J22" s="129"/>
      <c r="K22" s="129"/>
      <c r="L22" s="129"/>
      <c r="M22" s="129"/>
      <c r="N22" s="129"/>
      <c r="O22" s="129"/>
      <c r="P22" s="115"/>
      <c r="Q22" s="116"/>
      <c r="R22" s="114"/>
      <c r="S22" s="115"/>
      <c r="T22" s="115"/>
      <c r="U22" s="116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</row>
    <row r="23" spans="2:32" ht="10.5" customHeight="1">
      <c r="B23" s="148"/>
      <c r="C23" s="149"/>
      <c r="D23" s="149"/>
      <c r="E23" s="150"/>
      <c r="F23" s="128"/>
      <c r="G23" s="129"/>
      <c r="H23" s="129"/>
      <c r="I23" s="129"/>
      <c r="J23" s="129"/>
      <c r="K23" s="129"/>
      <c r="L23" s="129"/>
      <c r="M23" s="129"/>
      <c r="N23" s="129"/>
      <c r="O23" s="129"/>
      <c r="P23" s="115"/>
      <c r="Q23" s="116"/>
      <c r="R23" s="114"/>
      <c r="S23" s="115"/>
      <c r="T23" s="115"/>
      <c r="U23" s="116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</row>
    <row r="24" spans="2:32" ht="10.5" customHeight="1">
      <c r="B24" s="148" t="s">
        <v>60</v>
      </c>
      <c r="C24" s="149"/>
      <c r="D24" s="149"/>
      <c r="E24" s="150"/>
      <c r="F24" s="107">
        <f>IF(OR(F21="",F18=""),"",VLOOKUP(F18,D71:J77,7,0))</f>
      </c>
      <c r="G24" s="108"/>
      <c r="H24" s="108"/>
      <c r="I24" s="108"/>
      <c r="J24" s="108"/>
      <c r="K24" s="108"/>
      <c r="L24" s="108"/>
      <c r="M24" s="108"/>
      <c r="N24" s="108"/>
      <c r="O24" s="108"/>
      <c r="P24" s="115" t="str">
        <f>+IF(F18="その他","","円")</f>
        <v>円</v>
      </c>
      <c r="Q24" s="116"/>
      <c r="R24" s="114" t="s">
        <v>63</v>
      </c>
      <c r="S24" s="115"/>
      <c r="T24" s="115"/>
      <c r="U24" s="116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</row>
    <row r="25" spans="2:32" ht="10.5" customHeight="1">
      <c r="B25" s="148"/>
      <c r="C25" s="149"/>
      <c r="D25" s="149"/>
      <c r="E25" s="150"/>
      <c r="F25" s="107"/>
      <c r="G25" s="108"/>
      <c r="H25" s="108"/>
      <c r="I25" s="108"/>
      <c r="J25" s="108"/>
      <c r="K25" s="108"/>
      <c r="L25" s="108"/>
      <c r="M25" s="108"/>
      <c r="N25" s="108"/>
      <c r="O25" s="108"/>
      <c r="P25" s="115"/>
      <c r="Q25" s="116"/>
      <c r="R25" s="114"/>
      <c r="S25" s="115"/>
      <c r="T25" s="115"/>
      <c r="U25" s="116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</row>
    <row r="26" spans="2:32" ht="10.5" customHeight="1">
      <c r="B26" s="148"/>
      <c r="C26" s="149"/>
      <c r="D26" s="149"/>
      <c r="E26" s="150"/>
      <c r="F26" s="107"/>
      <c r="G26" s="108"/>
      <c r="H26" s="108"/>
      <c r="I26" s="108"/>
      <c r="J26" s="108"/>
      <c r="K26" s="108"/>
      <c r="L26" s="108"/>
      <c r="M26" s="108"/>
      <c r="N26" s="108"/>
      <c r="O26" s="108"/>
      <c r="P26" s="115"/>
      <c r="Q26" s="116"/>
      <c r="R26" s="114"/>
      <c r="S26" s="115"/>
      <c r="T26" s="115"/>
      <c r="U26" s="116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</row>
    <row r="27" spans="2:32" ht="10.5" customHeight="1">
      <c r="B27" s="139" t="s">
        <v>227</v>
      </c>
      <c r="C27" s="140"/>
      <c r="D27" s="140"/>
      <c r="E27" s="141"/>
      <c r="F27" s="162">
        <f>IF(OR(F21="",F18=""),"",IF(F18="その他","",ROUNDDOWN(F21*F24*1.1,0)))</f>
      </c>
      <c r="G27" s="163"/>
      <c r="H27" s="163"/>
      <c r="I27" s="163"/>
      <c r="J27" s="163"/>
      <c r="K27" s="163"/>
      <c r="L27" s="163"/>
      <c r="M27" s="163"/>
      <c r="N27" s="163"/>
      <c r="O27" s="163"/>
      <c r="P27" s="115" t="s">
        <v>67</v>
      </c>
      <c r="Q27" s="116"/>
      <c r="R27" s="114" t="s">
        <v>65</v>
      </c>
      <c r="S27" s="115"/>
      <c r="T27" s="115"/>
      <c r="U27" s="116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</row>
    <row r="28" spans="2:32" ht="10.5" customHeight="1">
      <c r="B28" s="139"/>
      <c r="C28" s="140"/>
      <c r="D28" s="140"/>
      <c r="E28" s="141"/>
      <c r="F28" s="164"/>
      <c r="G28" s="165"/>
      <c r="H28" s="165"/>
      <c r="I28" s="165"/>
      <c r="J28" s="165"/>
      <c r="K28" s="165"/>
      <c r="L28" s="165"/>
      <c r="M28" s="165"/>
      <c r="N28" s="165"/>
      <c r="O28" s="165"/>
      <c r="P28" s="115"/>
      <c r="Q28" s="116"/>
      <c r="R28" s="114"/>
      <c r="S28" s="115"/>
      <c r="T28" s="115"/>
      <c r="U28" s="116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</row>
    <row r="29" spans="2:32" ht="15" customHeight="1">
      <c r="B29" s="142"/>
      <c r="C29" s="143"/>
      <c r="D29" s="143"/>
      <c r="E29" s="144"/>
      <c r="F29" s="166">
        <f>IF(OR(F21="",F18=""),"",IF(F18="その他","",F21*F24))</f>
      </c>
      <c r="G29" s="167"/>
      <c r="H29" s="167"/>
      <c r="I29" s="167"/>
      <c r="J29" s="167"/>
      <c r="K29" s="167"/>
      <c r="L29" s="167"/>
      <c r="M29" s="167"/>
      <c r="N29" s="167"/>
      <c r="O29" s="167"/>
      <c r="P29" s="130"/>
      <c r="Q29" s="131"/>
      <c r="R29" s="159"/>
      <c r="S29" s="130"/>
      <c r="T29" s="130"/>
      <c r="U29" s="13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</row>
    <row r="30" spans="2:38" ht="13.5" customHeight="1">
      <c r="B30" s="117" t="s">
        <v>61</v>
      </c>
      <c r="C30" s="118"/>
      <c r="D30" s="118"/>
      <c r="E30" s="118"/>
      <c r="F30" s="132" t="s">
        <v>131</v>
      </c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4"/>
      <c r="R30" s="64" t="s">
        <v>139</v>
      </c>
      <c r="S30" s="63"/>
      <c r="T30" s="63"/>
      <c r="U30" s="63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0"/>
      <c r="AL30" s="2" t="s">
        <v>140</v>
      </c>
    </row>
    <row r="31" spans="2:32" ht="13.5" customHeight="1">
      <c r="B31" s="119"/>
      <c r="C31" s="120"/>
      <c r="D31" s="120"/>
      <c r="E31" s="120"/>
      <c r="F31" s="135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7"/>
      <c r="R31" s="64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2"/>
    </row>
    <row r="32" spans="2:39" ht="13.5" customHeight="1">
      <c r="B32" s="119"/>
      <c r="C32" s="120"/>
      <c r="D32" s="120"/>
      <c r="E32" s="120"/>
      <c r="F32" s="135" t="s">
        <v>132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7"/>
      <c r="R32" s="64" t="s">
        <v>139</v>
      </c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2"/>
      <c r="AM32" s="2" t="s">
        <v>141</v>
      </c>
    </row>
    <row r="33" spans="2:32" ht="13.5" customHeight="1">
      <c r="B33" s="119"/>
      <c r="C33" s="120"/>
      <c r="D33" s="120"/>
      <c r="E33" s="120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7"/>
      <c r="R33" s="64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2"/>
    </row>
    <row r="34" spans="2:32" ht="13.5" customHeight="1">
      <c r="B34" s="145" t="s">
        <v>127</v>
      </c>
      <c r="C34" s="146"/>
      <c r="D34" s="146"/>
      <c r="E34" s="146"/>
      <c r="F34" s="135" t="s">
        <v>133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61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2"/>
    </row>
    <row r="35" spans="2:32" ht="14.25" customHeight="1">
      <c r="B35" s="145"/>
      <c r="C35" s="147"/>
      <c r="D35" s="147"/>
      <c r="E35" s="147"/>
      <c r="F35" s="135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7"/>
      <c r="R35" s="61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2"/>
    </row>
    <row r="36" spans="2:32" ht="6" customHeight="1">
      <c r="B36" s="70"/>
      <c r="C36" s="71"/>
      <c r="D36" s="72"/>
      <c r="E36" s="72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60"/>
    </row>
    <row r="37" spans="2:32" ht="14.25" customHeight="1">
      <c r="B37" s="65"/>
      <c r="C37" s="84" t="s">
        <v>225</v>
      </c>
      <c r="D37" s="66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2"/>
    </row>
    <row r="38" spans="2:32" ht="5.25" customHeight="1">
      <c r="B38" s="65"/>
      <c r="C38" s="68"/>
      <c r="D38" s="66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2"/>
    </row>
    <row r="39" spans="2:32" ht="17.25">
      <c r="B39" s="65"/>
      <c r="C39" s="66"/>
      <c r="D39" s="78" t="s">
        <v>128</v>
      </c>
      <c r="E39" s="77"/>
      <c r="F39" s="67"/>
      <c r="G39" s="67"/>
      <c r="H39" s="67"/>
      <c r="I39" s="67"/>
      <c r="J39" s="92" t="s">
        <v>226</v>
      </c>
      <c r="K39" s="93"/>
      <c r="L39" s="86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90" t="s">
        <v>49</v>
      </c>
      <c r="AC39" s="63"/>
      <c r="AD39" s="63"/>
      <c r="AE39" s="63"/>
      <c r="AF39" s="62"/>
    </row>
    <row r="40" spans="2:32" ht="12" customHeight="1">
      <c r="B40" s="65"/>
      <c r="C40" s="66"/>
      <c r="D40" s="78"/>
      <c r="E40" s="77"/>
      <c r="F40" s="67"/>
      <c r="G40" s="67"/>
      <c r="H40" s="67"/>
      <c r="I40" s="67"/>
      <c r="J40" s="94"/>
      <c r="K40" s="95"/>
      <c r="L40" s="88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91"/>
      <c r="AC40" s="63"/>
      <c r="AD40" s="63"/>
      <c r="AE40" s="63"/>
      <c r="AF40" s="62"/>
    </row>
    <row r="41" spans="2:32" ht="17.25">
      <c r="B41" s="65"/>
      <c r="C41" s="66"/>
      <c r="D41" s="78" t="s">
        <v>129</v>
      </c>
      <c r="E41" s="77"/>
      <c r="F41" s="67"/>
      <c r="G41" s="67"/>
      <c r="H41" s="67"/>
      <c r="I41" s="67"/>
      <c r="J41" s="92" t="s">
        <v>138</v>
      </c>
      <c r="K41" s="96"/>
      <c r="L41" s="86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98"/>
      <c r="AC41" s="63"/>
      <c r="AD41" s="63"/>
      <c r="AE41" s="63"/>
      <c r="AF41" s="62"/>
    </row>
    <row r="42" spans="2:32" ht="12" customHeight="1">
      <c r="B42" s="65"/>
      <c r="C42" s="66"/>
      <c r="D42" s="78"/>
      <c r="E42" s="77"/>
      <c r="F42" s="67"/>
      <c r="G42" s="67"/>
      <c r="H42" s="67"/>
      <c r="I42" s="67"/>
      <c r="J42" s="94"/>
      <c r="K42" s="97"/>
      <c r="L42" s="88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99"/>
      <c r="AC42" s="63"/>
      <c r="AD42" s="63"/>
      <c r="AE42" s="63"/>
      <c r="AF42" s="62"/>
    </row>
    <row r="43" spans="2:32" ht="9" customHeight="1">
      <c r="B43" s="73"/>
      <c r="C43" s="74"/>
      <c r="D43" s="74"/>
      <c r="E43" s="74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69"/>
    </row>
    <row r="44" spans="2:32" ht="13.5">
      <c r="B44" s="124" t="s">
        <v>68</v>
      </c>
      <c r="C44" s="125"/>
      <c r="D44" s="125"/>
      <c r="E44" s="125"/>
      <c r="F44" s="125"/>
      <c r="G44" s="125"/>
      <c r="H44" s="125"/>
      <c r="I44" s="125"/>
      <c r="J44" s="125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4"/>
    </row>
    <row r="45" spans="2:32" ht="13.5">
      <c r="B45" s="126"/>
      <c r="C45" s="127"/>
      <c r="D45" s="127"/>
      <c r="E45" s="127"/>
      <c r="F45" s="127"/>
      <c r="G45" s="127"/>
      <c r="H45" s="127"/>
      <c r="I45" s="127"/>
      <c r="J45" s="12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9"/>
    </row>
    <row r="46" spans="2:32" ht="13.5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9"/>
    </row>
    <row r="47" spans="2:32" ht="13.5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9"/>
    </row>
    <row r="48" spans="2:32" ht="13.5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9"/>
    </row>
    <row r="49" spans="2:32" ht="13.5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9"/>
    </row>
    <row r="50" spans="2:32" ht="13.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9"/>
    </row>
    <row r="51" spans="2:32" ht="13.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9"/>
    </row>
    <row r="52" spans="2:32" ht="13.5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9"/>
    </row>
    <row r="53" spans="2:32" ht="13.5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9"/>
    </row>
    <row r="54" spans="2:32" ht="13.5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9"/>
    </row>
    <row r="55" spans="2:32" ht="13.5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9"/>
    </row>
    <row r="56" spans="2:32" ht="13.5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9"/>
    </row>
    <row r="57" spans="2:32" ht="13.5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9"/>
    </row>
    <row r="58" spans="2:32" ht="13.5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9"/>
    </row>
    <row r="59" spans="2:32" ht="13.5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9"/>
    </row>
    <row r="60" spans="2:32" ht="13.5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9"/>
    </row>
    <row r="61" spans="2:32" ht="13.5"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9"/>
    </row>
    <row r="62" spans="2:32" ht="13.5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9"/>
    </row>
    <row r="63" spans="2:32" ht="13.5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9"/>
    </row>
    <row r="64" spans="2:32" ht="13.5">
      <c r="B64" s="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9"/>
    </row>
    <row r="65" spans="2:32" ht="13.5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9"/>
    </row>
    <row r="66" spans="2:32" ht="13.5"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2"/>
    </row>
    <row r="71" spans="4:10" ht="13.5" hidden="1">
      <c r="D71" s="2" t="s">
        <v>121</v>
      </c>
      <c r="J71" s="2">
        <v>3.2</v>
      </c>
    </row>
    <row r="72" spans="4:10" ht="13.5" hidden="1">
      <c r="D72" s="2" t="s">
        <v>135</v>
      </c>
      <c r="J72" s="2">
        <v>3.7</v>
      </c>
    </row>
    <row r="73" spans="4:10" ht="13.5" hidden="1">
      <c r="D73" s="2" t="s">
        <v>122</v>
      </c>
      <c r="J73" s="2">
        <v>3.7</v>
      </c>
    </row>
    <row r="74" spans="4:10" ht="13.5" hidden="1">
      <c r="D74" s="2" t="s">
        <v>123</v>
      </c>
      <c r="J74" s="2">
        <v>6</v>
      </c>
    </row>
    <row r="75" spans="4:10" ht="13.5" hidden="1">
      <c r="D75" s="2" t="s">
        <v>124</v>
      </c>
      <c r="J75" s="2">
        <v>10</v>
      </c>
    </row>
    <row r="76" spans="4:10" ht="13.5" hidden="1">
      <c r="D76" s="2" t="s">
        <v>125</v>
      </c>
      <c r="J76" s="2" t="s">
        <v>126</v>
      </c>
    </row>
    <row r="77" spans="4:10" ht="13.5" hidden="1">
      <c r="D77" s="2" t="s">
        <v>137</v>
      </c>
      <c r="J77" s="2">
        <v>4</v>
      </c>
    </row>
  </sheetData>
  <sheetProtection sheet="1"/>
  <mergeCells count="52">
    <mergeCell ref="Z3:AA3"/>
    <mergeCell ref="T2:AF2"/>
    <mergeCell ref="T3:X3"/>
    <mergeCell ref="AB3:AF3"/>
    <mergeCell ref="B15:E17"/>
    <mergeCell ref="Z10:Z13"/>
    <mergeCell ref="U10:W13"/>
    <mergeCell ref="Q2:S2"/>
    <mergeCell ref="Q3:S3"/>
    <mergeCell ref="S10:T13"/>
    <mergeCell ref="N10:O13"/>
    <mergeCell ref="G10:M13"/>
    <mergeCell ref="P10:R13"/>
    <mergeCell ref="B10:F13"/>
    <mergeCell ref="AD10:AF13"/>
    <mergeCell ref="AA10:AC13"/>
    <mergeCell ref="P24:Q26"/>
    <mergeCell ref="R27:U29"/>
    <mergeCell ref="P21:Q23"/>
    <mergeCell ref="F18:O20"/>
    <mergeCell ref="F27:O28"/>
    <mergeCell ref="F29:O29"/>
    <mergeCell ref="B21:E23"/>
    <mergeCell ref="X10:Y13"/>
    <mergeCell ref="B44:J45"/>
    <mergeCell ref="F21:O23"/>
    <mergeCell ref="P27:Q29"/>
    <mergeCell ref="F30:Q31"/>
    <mergeCell ref="F32:Q33"/>
    <mergeCell ref="F34:Q35"/>
    <mergeCell ref="B27:E29"/>
    <mergeCell ref="B34:E35"/>
    <mergeCell ref="V24:AF26"/>
    <mergeCell ref="V21:AF23"/>
    <mergeCell ref="R15:U17"/>
    <mergeCell ref="R18:U20"/>
    <mergeCell ref="R21:U23"/>
    <mergeCell ref="R24:U26"/>
    <mergeCell ref="B30:E33"/>
    <mergeCell ref="B18:E20"/>
    <mergeCell ref="V27:AF29"/>
    <mergeCell ref="B24:E26"/>
    <mergeCell ref="L39:AA40"/>
    <mergeCell ref="AB39:AB40"/>
    <mergeCell ref="J39:K40"/>
    <mergeCell ref="J41:K42"/>
    <mergeCell ref="L41:AB42"/>
    <mergeCell ref="R1:AE1"/>
    <mergeCell ref="F15:Q17"/>
    <mergeCell ref="F24:O26"/>
    <mergeCell ref="V15:AF17"/>
    <mergeCell ref="V18:AF20"/>
  </mergeCells>
  <dataValidations count="1">
    <dataValidation type="list" allowBlank="1" showInputMessage="1" showErrorMessage="1" sqref="F18:O20">
      <formula1>$D$71:$D$77</formula1>
    </dataValidation>
  </dataValidations>
  <printOptions horizontalCentered="1"/>
  <pageMargins left="0" right="0" top="0.5905511811023623" bottom="0" header="0" footer="0"/>
  <pageSetup horizontalDpi="600" verticalDpi="600" orientation="portrait" paperSize="13" scale="8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6"/>
  <sheetViews>
    <sheetView zoomScale="115" zoomScaleNormal="115" workbookViewId="0" topLeftCell="C1">
      <selection activeCell="C5" sqref="C5"/>
    </sheetView>
  </sheetViews>
  <sheetFormatPr defaultColWidth="5.375" defaultRowHeight="13.5"/>
  <cols>
    <col min="1" max="1" width="11.75390625" style="15" customWidth="1"/>
    <col min="2" max="2" width="7.25390625" style="15" customWidth="1"/>
    <col min="3" max="3" width="7.375" style="15" customWidth="1"/>
    <col min="4" max="4" width="14.75390625" style="15" customWidth="1"/>
    <col min="5" max="5" width="11.75390625" style="15" customWidth="1"/>
    <col min="6" max="6" width="7.25390625" style="15" customWidth="1"/>
    <col min="7" max="7" width="7.375" style="15" customWidth="1"/>
    <col min="8" max="8" width="14.75390625" style="15" customWidth="1"/>
    <col min="9" max="9" width="11.75390625" style="15" customWidth="1"/>
    <col min="10" max="10" width="7.25390625" style="15" customWidth="1"/>
    <col min="11" max="11" width="7.375" style="15" customWidth="1"/>
    <col min="12" max="12" width="14.75390625" style="15" customWidth="1"/>
    <col min="13" max="13" width="11.75390625" style="15" customWidth="1"/>
    <col min="14" max="14" width="7.25390625" style="15" customWidth="1"/>
    <col min="15" max="15" width="7.375" style="15" customWidth="1"/>
    <col min="16" max="16" width="14.75390625" style="15" customWidth="1"/>
    <col min="17" max="17" width="11.75390625" style="15" customWidth="1"/>
    <col min="18" max="18" width="7.25390625" style="15" customWidth="1"/>
    <col min="19" max="19" width="7.375" style="15" customWidth="1"/>
    <col min="20" max="20" width="14.75390625" style="15" customWidth="1"/>
    <col min="21" max="16384" width="5.375" style="15" customWidth="1"/>
  </cols>
  <sheetData>
    <row r="1" spans="54:246" ht="11.25">
      <c r="BB1" s="15" t="s">
        <v>142</v>
      </c>
      <c r="BC1" s="15" t="s">
        <v>143</v>
      </c>
      <c r="BD1" s="15" t="s">
        <v>143</v>
      </c>
      <c r="BE1" s="15" t="s">
        <v>144</v>
      </c>
      <c r="BF1" s="15" t="s">
        <v>142</v>
      </c>
      <c r="BG1" s="15" t="s">
        <v>143</v>
      </c>
      <c r="BH1" s="15" t="s">
        <v>143</v>
      </c>
      <c r="BI1" s="15" t="s">
        <v>144</v>
      </c>
      <c r="BJ1" s="15" t="s">
        <v>142</v>
      </c>
      <c r="BK1" s="15" t="s">
        <v>143</v>
      </c>
      <c r="BL1" s="15" t="s">
        <v>143</v>
      </c>
      <c r="BM1" s="15" t="s">
        <v>144</v>
      </c>
      <c r="BN1" s="15" t="s">
        <v>142</v>
      </c>
      <c r="BO1" s="15" t="s">
        <v>143</v>
      </c>
      <c r="BP1" s="15" t="s">
        <v>143</v>
      </c>
      <c r="BQ1" s="15" t="s">
        <v>144</v>
      </c>
      <c r="BR1" s="15" t="s">
        <v>142</v>
      </c>
      <c r="BS1" s="15" t="s">
        <v>143</v>
      </c>
      <c r="BT1" s="15" t="s">
        <v>143</v>
      </c>
      <c r="BU1" s="15" t="s">
        <v>144</v>
      </c>
      <c r="BV1" s="15" t="s">
        <v>145</v>
      </c>
      <c r="BW1" s="85">
        <v>2090</v>
      </c>
      <c r="BZ1" s="15" t="s">
        <v>146</v>
      </c>
      <c r="CA1" s="85">
        <v>1090</v>
      </c>
      <c r="CD1" s="15" t="s">
        <v>147</v>
      </c>
      <c r="CE1" s="85">
        <v>1370</v>
      </c>
      <c r="CH1" s="15" t="s">
        <v>148</v>
      </c>
      <c r="CI1" s="85">
        <v>1740</v>
      </c>
      <c r="CL1" s="15" t="s">
        <v>149</v>
      </c>
      <c r="CM1" s="15">
        <v>680</v>
      </c>
      <c r="CP1" s="15" t="s">
        <v>150</v>
      </c>
      <c r="CQ1" s="85">
        <v>1720</v>
      </c>
      <c r="CT1" s="15" t="s">
        <v>151</v>
      </c>
      <c r="DB1" s="15" t="s">
        <v>152</v>
      </c>
      <c r="DC1" s="15">
        <v>980</v>
      </c>
      <c r="DJ1" s="15" t="s">
        <v>153</v>
      </c>
      <c r="DK1" s="85">
        <v>1690</v>
      </c>
      <c r="DN1" s="15" t="s">
        <v>154</v>
      </c>
      <c r="DO1" s="85">
        <v>1820</v>
      </c>
      <c r="DR1" s="15" t="s">
        <v>155</v>
      </c>
      <c r="DS1" s="15">
        <v>480</v>
      </c>
      <c r="DV1" s="15" t="s">
        <v>156</v>
      </c>
      <c r="DW1" s="85">
        <v>1330</v>
      </c>
      <c r="DZ1" s="15" t="s">
        <v>157</v>
      </c>
      <c r="EA1" s="85">
        <v>1690</v>
      </c>
      <c r="ED1" s="15" t="s">
        <v>1</v>
      </c>
      <c r="EE1" s="85">
        <v>1970</v>
      </c>
      <c r="EH1" s="15" t="s">
        <v>158</v>
      </c>
      <c r="EX1" s="15" t="s">
        <v>3</v>
      </c>
      <c r="EY1" s="85">
        <v>1510</v>
      </c>
      <c r="FB1" s="15" t="s">
        <v>104</v>
      </c>
      <c r="FC1" s="15">
        <v>510</v>
      </c>
      <c r="FF1" s="15" t="s">
        <v>159</v>
      </c>
      <c r="FG1" s="15">
        <v>400</v>
      </c>
      <c r="FJ1" s="15" t="s">
        <v>160</v>
      </c>
      <c r="FK1" s="85">
        <v>1140</v>
      </c>
      <c r="FR1" s="15" t="s">
        <v>26</v>
      </c>
      <c r="FS1" s="85">
        <v>1400</v>
      </c>
      <c r="FV1" s="15" t="s">
        <v>161</v>
      </c>
      <c r="GL1" s="15" t="s">
        <v>4</v>
      </c>
      <c r="GM1" s="85">
        <v>1350</v>
      </c>
      <c r="GT1" s="15" t="s">
        <v>162</v>
      </c>
      <c r="GU1" s="15">
        <v>510</v>
      </c>
      <c r="HF1" s="15" t="s">
        <v>7</v>
      </c>
      <c r="HG1" s="85">
        <v>2360</v>
      </c>
      <c r="HJ1" s="15" t="s">
        <v>163</v>
      </c>
      <c r="HK1" s="85">
        <v>3420</v>
      </c>
      <c r="HL1" s="15">
        <v>0</v>
      </c>
      <c r="HR1" s="15" t="s">
        <v>164</v>
      </c>
      <c r="HS1" s="85">
        <v>5190</v>
      </c>
      <c r="HT1" s="15">
        <v>0</v>
      </c>
      <c r="HZ1" s="15" t="s">
        <v>10</v>
      </c>
      <c r="IA1" s="85">
        <v>1300</v>
      </c>
      <c r="ID1" s="15" t="s">
        <v>165</v>
      </c>
      <c r="IE1" s="85">
        <v>62070</v>
      </c>
      <c r="IF1" s="15">
        <v>0</v>
      </c>
      <c r="IH1" s="15" t="s">
        <v>166</v>
      </c>
      <c r="II1" s="15">
        <v>450</v>
      </c>
      <c r="IL1" s="15" t="s">
        <v>167</v>
      </c>
    </row>
    <row r="2" spans="1:17" ht="11.25">
      <c r="A2" s="15" t="s">
        <v>136</v>
      </c>
      <c r="B2" s="15" t="s">
        <v>69</v>
      </c>
      <c r="Q2" s="15" t="s">
        <v>112</v>
      </c>
    </row>
    <row r="4" spans="1:20" ht="11.25">
      <c r="A4" s="16" t="s">
        <v>70</v>
      </c>
      <c r="B4" s="17" t="s">
        <v>41</v>
      </c>
      <c r="C4" s="37" t="s">
        <v>41</v>
      </c>
      <c r="D4" s="37" t="s">
        <v>42</v>
      </c>
      <c r="E4" s="16" t="s">
        <v>70</v>
      </c>
      <c r="F4" s="17" t="s">
        <v>41</v>
      </c>
      <c r="G4" s="37" t="s">
        <v>41</v>
      </c>
      <c r="H4" s="37" t="s">
        <v>42</v>
      </c>
      <c r="I4" s="16" t="s">
        <v>70</v>
      </c>
      <c r="J4" s="17" t="s">
        <v>41</v>
      </c>
      <c r="K4" s="37" t="s">
        <v>41</v>
      </c>
      <c r="L4" s="37" t="s">
        <v>42</v>
      </c>
      <c r="M4" s="16" t="s">
        <v>70</v>
      </c>
      <c r="N4" s="17" t="s">
        <v>41</v>
      </c>
      <c r="O4" s="37" t="s">
        <v>41</v>
      </c>
      <c r="P4" s="37" t="s">
        <v>42</v>
      </c>
      <c r="Q4" s="16" t="s">
        <v>70</v>
      </c>
      <c r="R4" s="17" t="s">
        <v>41</v>
      </c>
      <c r="S4" s="37" t="s">
        <v>41</v>
      </c>
      <c r="T4" s="37" t="s">
        <v>42</v>
      </c>
    </row>
    <row r="5" spans="1:20" ht="11.25">
      <c r="A5" s="18" t="s">
        <v>145</v>
      </c>
      <c r="B5" s="20">
        <v>2090</v>
      </c>
      <c r="C5" s="38"/>
      <c r="D5" s="21"/>
      <c r="E5" s="18" t="s">
        <v>103</v>
      </c>
      <c r="F5" s="20">
        <v>1090</v>
      </c>
      <c r="G5" s="38"/>
      <c r="H5" s="21"/>
      <c r="I5" s="18" t="s">
        <v>147</v>
      </c>
      <c r="J5" s="20">
        <v>1370</v>
      </c>
      <c r="K5" s="38"/>
      <c r="L5" s="21"/>
      <c r="M5" s="18" t="s">
        <v>148</v>
      </c>
      <c r="N5" s="20">
        <v>1740</v>
      </c>
      <c r="O5" s="38"/>
      <c r="P5" s="21"/>
      <c r="Q5" s="18" t="s">
        <v>149</v>
      </c>
      <c r="R5" s="20">
        <v>680</v>
      </c>
      <c r="S5" s="38"/>
      <c r="T5" s="21"/>
    </row>
    <row r="6" spans="1:20" ht="11.25">
      <c r="A6" s="18" t="s">
        <v>150</v>
      </c>
      <c r="B6" s="20">
        <v>1720</v>
      </c>
      <c r="C6" s="38"/>
      <c r="D6" s="21"/>
      <c r="E6" s="18" t="s">
        <v>151</v>
      </c>
      <c r="F6" s="20"/>
      <c r="G6" s="38"/>
      <c r="H6" s="21"/>
      <c r="I6" s="18"/>
      <c r="J6" s="20"/>
      <c r="K6" s="38"/>
      <c r="L6" s="21"/>
      <c r="M6" s="18" t="s">
        <v>152</v>
      </c>
      <c r="N6" s="20">
        <v>980</v>
      </c>
      <c r="O6" s="38"/>
      <c r="P6" s="21"/>
      <c r="Q6" s="18"/>
      <c r="R6" s="20"/>
      <c r="S6" s="38"/>
      <c r="T6" s="21"/>
    </row>
    <row r="7" spans="1:20" ht="11.25">
      <c r="A7" s="18" t="s">
        <v>153</v>
      </c>
      <c r="B7" s="20">
        <v>1690</v>
      </c>
      <c r="C7" s="38"/>
      <c r="D7" s="21"/>
      <c r="E7" s="18" t="s">
        <v>154</v>
      </c>
      <c r="F7" s="20">
        <v>1820</v>
      </c>
      <c r="G7" s="38"/>
      <c r="H7" s="21"/>
      <c r="I7" s="18" t="s">
        <v>155</v>
      </c>
      <c r="J7" s="20">
        <v>480</v>
      </c>
      <c r="K7" s="38"/>
      <c r="L7" s="21"/>
      <c r="M7" s="18" t="s">
        <v>156</v>
      </c>
      <c r="N7" s="20">
        <v>1330</v>
      </c>
      <c r="O7" s="38"/>
      <c r="P7" s="21"/>
      <c r="Q7" s="18" t="s">
        <v>157</v>
      </c>
      <c r="R7" s="20">
        <v>1690</v>
      </c>
      <c r="S7" s="38"/>
      <c r="T7" s="21"/>
    </row>
    <row r="8" spans="1:20" ht="11.25">
      <c r="A8" s="18" t="s">
        <v>1</v>
      </c>
      <c r="B8" s="20">
        <v>1970</v>
      </c>
      <c r="C8" s="38"/>
      <c r="D8" s="21"/>
      <c r="E8" s="18" t="s">
        <v>158</v>
      </c>
      <c r="F8" s="20"/>
      <c r="G8" s="38"/>
      <c r="H8" s="21"/>
      <c r="I8" s="18"/>
      <c r="J8" s="20"/>
      <c r="K8" s="38"/>
      <c r="L8" s="21"/>
      <c r="M8" s="18"/>
      <c r="N8" s="20"/>
      <c r="O8" s="38"/>
      <c r="P8" s="21"/>
      <c r="Q8" s="18"/>
      <c r="R8" s="20"/>
      <c r="S8" s="38"/>
      <c r="T8" s="21"/>
    </row>
    <row r="9" spans="1:20" ht="11.25">
      <c r="A9" s="18" t="s">
        <v>3</v>
      </c>
      <c r="B9" s="20">
        <v>1510</v>
      </c>
      <c r="C9" s="38"/>
      <c r="D9" s="21"/>
      <c r="E9" s="18" t="s">
        <v>104</v>
      </c>
      <c r="F9" s="20">
        <v>510</v>
      </c>
      <c r="G9" s="38"/>
      <c r="H9" s="21"/>
      <c r="I9" s="18" t="s">
        <v>159</v>
      </c>
      <c r="J9" s="20">
        <v>400</v>
      </c>
      <c r="K9" s="38"/>
      <c r="L9" s="21"/>
      <c r="M9" s="18" t="s">
        <v>160</v>
      </c>
      <c r="N9" s="20">
        <v>1140</v>
      </c>
      <c r="O9" s="38"/>
      <c r="P9" s="21"/>
      <c r="Q9" s="18"/>
      <c r="R9" s="20"/>
      <c r="S9" s="38"/>
      <c r="T9" s="21"/>
    </row>
    <row r="10" spans="1:20" ht="11.25">
      <c r="A10" s="18" t="s">
        <v>26</v>
      </c>
      <c r="B10" s="20">
        <v>1400</v>
      </c>
      <c r="C10" s="38"/>
      <c r="D10" s="21"/>
      <c r="E10" s="18"/>
      <c r="F10" s="20"/>
      <c r="G10" s="38"/>
      <c r="H10" s="21"/>
      <c r="I10" s="18"/>
      <c r="J10" s="20"/>
      <c r="K10" s="38"/>
      <c r="L10" s="21"/>
      <c r="M10" s="18"/>
      <c r="N10" s="20"/>
      <c r="O10" s="38"/>
      <c r="P10" s="21"/>
      <c r="Q10" s="18"/>
      <c r="R10" s="20"/>
      <c r="S10" s="38"/>
      <c r="T10" s="21"/>
    </row>
    <row r="11" spans="1:20" ht="11.25">
      <c r="A11" s="18" t="s">
        <v>4</v>
      </c>
      <c r="B11" s="20">
        <v>1350</v>
      </c>
      <c r="C11" s="38"/>
      <c r="D11" s="21"/>
      <c r="E11" s="18"/>
      <c r="F11" s="20"/>
      <c r="G11" s="38"/>
      <c r="H11" s="21"/>
      <c r="I11" s="18" t="s">
        <v>162</v>
      </c>
      <c r="J11" s="20">
        <v>510</v>
      </c>
      <c r="K11" s="38"/>
      <c r="L11" s="21"/>
      <c r="M11" s="18"/>
      <c r="N11" s="20"/>
      <c r="O11" s="38"/>
      <c r="P11" s="21"/>
      <c r="Q11" s="18"/>
      <c r="R11" s="18"/>
      <c r="S11" s="38"/>
      <c r="T11" s="21"/>
    </row>
    <row r="12" spans="1:20" ht="11.25">
      <c r="A12" s="18" t="s">
        <v>7</v>
      </c>
      <c r="B12" s="20">
        <v>2360</v>
      </c>
      <c r="C12" s="38"/>
      <c r="D12" s="21"/>
      <c r="E12" s="22" t="s">
        <v>71</v>
      </c>
      <c r="F12" s="17">
        <f>SUM(F4:F11)</f>
        <v>3420</v>
      </c>
      <c r="G12" s="37">
        <f>SUM(G4:G11)</f>
        <v>0</v>
      </c>
      <c r="H12" s="37"/>
      <c r="I12" s="18"/>
      <c r="J12" s="20"/>
      <c r="K12" s="38"/>
      <c r="L12" s="21"/>
      <c r="M12" s="22" t="s">
        <v>72</v>
      </c>
      <c r="N12" s="17">
        <f>SUM(N5:N11)</f>
        <v>5190</v>
      </c>
      <c r="O12" s="37">
        <f>SUM(O5:O11)</f>
        <v>0</v>
      </c>
      <c r="P12" s="37"/>
      <c r="Q12" s="18"/>
      <c r="R12" s="18"/>
      <c r="S12" s="38"/>
      <c r="T12" s="21"/>
    </row>
    <row r="13" spans="1:20" ht="11.25">
      <c r="A13" s="18" t="s">
        <v>10</v>
      </c>
      <c r="B13" s="20">
        <v>1300</v>
      </c>
      <c r="C13" s="38"/>
      <c r="D13" s="21"/>
      <c r="E13" s="22" t="s">
        <v>73</v>
      </c>
      <c r="F13" s="17">
        <f>B57+F12</f>
        <v>62070</v>
      </c>
      <c r="G13" s="37">
        <f>G12+C57</f>
        <v>0</v>
      </c>
      <c r="H13" s="37"/>
      <c r="I13" s="18" t="s">
        <v>166</v>
      </c>
      <c r="J13" s="20">
        <v>450</v>
      </c>
      <c r="K13" s="38"/>
      <c r="L13" s="21"/>
      <c r="M13" s="18" t="s">
        <v>167</v>
      </c>
      <c r="N13" s="20">
        <v>2060</v>
      </c>
      <c r="O13" s="38"/>
      <c r="P13" s="21"/>
      <c r="Q13" s="18"/>
      <c r="R13" s="18"/>
      <c r="S13" s="38"/>
      <c r="T13" s="21"/>
    </row>
    <row r="14" spans="1:20" ht="11.25">
      <c r="A14" s="18" t="s">
        <v>11</v>
      </c>
      <c r="B14" s="20">
        <v>1370</v>
      </c>
      <c r="C14" s="38"/>
      <c r="D14" s="21"/>
      <c r="E14" s="18" t="s">
        <v>0</v>
      </c>
      <c r="F14" s="20">
        <v>2410</v>
      </c>
      <c r="G14" s="38"/>
      <c r="H14" s="21"/>
      <c r="I14" s="18"/>
      <c r="J14" s="20"/>
      <c r="K14" s="38"/>
      <c r="L14" s="21"/>
      <c r="M14" s="18"/>
      <c r="N14" s="20"/>
      <c r="O14" s="38"/>
      <c r="P14" s="21"/>
      <c r="Q14" s="18"/>
      <c r="R14" s="18"/>
      <c r="S14" s="38"/>
      <c r="T14" s="21"/>
    </row>
    <row r="15" spans="1:20" ht="11.25">
      <c r="A15" s="18" t="s">
        <v>12</v>
      </c>
      <c r="B15" s="20">
        <v>1280</v>
      </c>
      <c r="C15" s="51"/>
      <c r="D15" s="23"/>
      <c r="E15" s="18" t="s">
        <v>168</v>
      </c>
      <c r="F15" s="20">
        <v>1020</v>
      </c>
      <c r="G15" s="38"/>
      <c r="H15" s="21"/>
      <c r="I15" s="22" t="s">
        <v>74</v>
      </c>
      <c r="J15" s="17">
        <f>SUM(J5:J14)</f>
        <v>3210</v>
      </c>
      <c r="K15" s="37">
        <f>SUM(K5:K14)</f>
        <v>0</v>
      </c>
      <c r="L15" s="37"/>
      <c r="M15" s="18" t="s">
        <v>108</v>
      </c>
      <c r="N15" s="20">
        <v>1240</v>
      </c>
      <c r="O15" s="38"/>
      <c r="P15" s="21"/>
      <c r="Q15" s="16" t="s">
        <v>102</v>
      </c>
      <c r="R15" s="17">
        <f>SUM(R5:R14)</f>
        <v>2370</v>
      </c>
      <c r="S15" s="37">
        <f>SUM(S5:S14)</f>
        <v>0</v>
      </c>
      <c r="T15" s="37"/>
    </row>
    <row r="16" spans="1:20" ht="13.5" customHeight="1">
      <c r="A16" s="192" t="s">
        <v>75</v>
      </c>
      <c r="B16" s="195">
        <v>2690</v>
      </c>
      <c r="C16" s="202"/>
      <c r="D16" s="23"/>
      <c r="E16" s="18" t="s">
        <v>115</v>
      </c>
      <c r="F16" s="20">
        <v>1260</v>
      </c>
      <c r="G16" s="38"/>
      <c r="H16" s="21"/>
      <c r="I16" s="18" t="s">
        <v>119</v>
      </c>
      <c r="J16" s="20">
        <v>1300</v>
      </c>
      <c r="K16" s="38"/>
      <c r="L16" s="21"/>
      <c r="M16" s="18" t="s">
        <v>169</v>
      </c>
      <c r="N16" s="20">
        <v>930</v>
      </c>
      <c r="O16" s="38"/>
      <c r="P16" s="21"/>
      <c r="Q16" s="18" t="s">
        <v>17</v>
      </c>
      <c r="R16" s="20">
        <v>1900</v>
      </c>
      <c r="S16" s="38"/>
      <c r="T16" s="21"/>
    </row>
    <row r="17" spans="1:20" ht="11.25">
      <c r="A17" s="193"/>
      <c r="B17" s="196"/>
      <c r="C17" s="204"/>
      <c r="D17" s="36"/>
      <c r="E17" s="18" t="s">
        <v>2</v>
      </c>
      <c r="F17" s="20">
        <v>1110</v>
      </c>
      <c r="G17" s="38"/>
      <c r="H17" s="21"/>
      <c r="I17" s="18"/>
      <c r="J17" s="20"/>
      <c r="K17" s="38"/>
      <c r="L17" s="21"/>
      <c r="M17" s="18" t="s">
        <v>170</v>
      </c>
      <c r="N17" s="20">
        <v>1040</v>
      </c>
      <c r="O17" s="38"/>
      <c r="P17" s="21"/>
      <c r="Q17" s="18" t="s">
        <v>120</v>
      </c>
      <c r="R17" s="20">
        <v>1490</v>
      </c>
      <c r="S17" s="38"/>
      <c r="T17" s="21"/>
    </row>
    <row r="18" spans="1:20" ht="11.25">
      <c r="A18" s="194"/>
      <c r="B18" s="197"/>
      <c r="C18" s="203"/>
      <c r="D18" s="35"/>
      <c r="E18" s="18"/>
      <c r="F18" s="20"/>
      <c r="G18" s="38"/>
      <c r="H18" s="21"/>
      <c r="I18" s="18" t="s">
        <v>171</v>
      </c>
      <c r="J18" s="20">
        <v>680</v>
      </c>
      <c r="K18" s="38"/>
      <c r="L18" s="21"/>
      <c r="M18" s="18"/>
      <c r="N18" s="20"/>
      <c r="O18" s="38"/>
      <c r="P18" s="21"/>
      <c r="Q18" s="18" t="s">
        <v>20</v>
      </c>
      <c r="R18" s="20">
        <v>1450</v>
      </c>
      <c r="S18" s="38"/>
      <c r="T18" s="21"/>
    </row>
    <row r="19" spans="1:20" ht="11.25">
      <c r="A19" s="18" t="s">
        <v>96</v>
      </c>
      <c r="B19" s="20">
        <v>1470</v>
      </c>
      <c r="C19" s="52"/>
      <c r="D19" s="24"/>
      <c r="E19" s="18" t="s">
        <v>5</v>
      </c>
      <c r="F19" s="20">
        <v>1680</v>
      </c>
      <c r="G19" s="38"/>
      <c r="H19" s="21"/>
      <c r="I19" s="18" t="s">
        <v>172</v>
      </c>
      <c r="J19" s="20">
        <v>280</v>
      </c>
      <c r="K19" s="38"/>
      <c r="L19" s="21"/>
      <c r="M19" s="18"/>
      <c r="N19" s="20"/>
      <c r="O19" s="38"/>
      <c r="P19" s="21"/>
      <c r="Q19" s="18" t="s">
        <v>110</v>
      </c>
      <c r="R19" s="20">
        <v>860</v>
      </c>
      <c r="S19" s="38"/>
      <c r="T19" s="21"/>
    </row>
    <row r="20" spans="1:20" ht="11.25">
      <c r="A20" s="192" t="s">
        <v>173</v>
      </c>
      <c r="B20" s="198">
        <v>1490</v>
      </c>
      <c r="C20" s="202"/>
      <c r="D20" s="34"/>
      <c r="E20" s="18" t="s">
        <v>8</v>
      </c>
      <c r="F20" s="20">
        <v>690</v>
      </c>
      <c r="G20" s="38"/>
      <c r="H20" s="21"/>
      <c r="I20" s="18" t="s">
        <v>174</v>
      </c>
      <c r="J20" s="20">
        <v>740</v>
      </c>
      <c r="K20" s="38"/>
      <c r="L20" s="21"/>
      <c r="M20" s="22" t="s">
        <v>76</v>
      </c>
      <c r="N20" s="17">
        <f>SUM(N13:N19)</f>
        <v>5270</v>
      </c>
      <c r="O20" s="37">
        <f>SUM(O13:O19)</f>
        <v>0</v>
      </c>
      <c r="P20" s="37"/>
      <c r="Q20" s="18"/>
      <c r="R20" s="20"/>
      <c r="S20" s="38"/>
      <c r="T20" s="21"/>
    </row>
    <row r="21" spans="1:20" ht="11.25">
      <c r="A21" s="194"/>
      <c r="B21" s="199"/>
      <c r="C21" s="203"/>
      <c r="D21" s="35"/>
      <c r="E21" s="18" t="s">
        <v>116</v>
      </c>
      <c r="F21" s="20">
        <v>930</v>
      </c>
      <c r="G21" s="38"/>
      <c r="H21" s="21"/>
      <c r="I21" s="18"/>
      <c r="J21" s="20"/>
      <c r="K21" s="38"/>
      <c r="L21" s="21"/>
      <c r="M21" s="18" t="s">
        <v>36</v>
      </c>
      <c r="N21" s="20">
        <v>520</v>
      </c>
      <c r="O21" s="38"/>
      <c r="P21" s="21"/>
      <c r="Q21" s="18" t="s">
        <v>175</v>
      </c>
      <c r="R21" s="20">
        <v>620</v>
      </c>
      <c r="S21" s="38"/>
      <c r="T21" s="21"/>
    </row>
    <row r="22" spans="1:20" ht="11.25">
      <c r="A22" s="18" t="s">
        <v>14</v>
      </c>
      <c r="B22" s="20">
        <v>1130</v>
      </c>
      <c r="C22" s="53"/>
      <c r="D22" s="24"/>
      <c r="E22" s="22" t="s">
        <v>77</v>
      </c>
      <c r="F22" s="17">
        <f>SUM(F14:F21)</f>
        <v>9100</v>
      </c>
      <c r="G22" s="37">
        <f>SUM(G14:G21)</f>
        <v>0</v>
      </c>
      <c r="H22" s="37"/>
      <c r="I22" s="18" t="s">
        <v>176</v>
      </c>
      <c r="J22" s="20">
        <v>800</v>
      </c>
      <c r="K22" s="38"/>
      <c r="L22" s="21"/>
      <c r="M22" s="18" t="s">
        <v>177</v>
      </c>
      <c r="N22" s="20">
        <v>860</v>
      </c>
      <c r="O22" s="38"/>
      <c r="P22" s="21"/>
      <c r="Q22" s="18" t="s">
        <v>178</v>
      </c>
      <c r="R22" s="20">
        <v>580</v>
      </c>
      <c r="S22" s="38"/>
      <c r="T22" s="21"/>
    </row>
    <row r="23" spans="1:20" ht="11.25">
      <c r="A23" s="18" t="s">
        <v>15</v>
      </c>
      <c r="B23" s="20">
        <v>1640</v>
      </c>
      <c r="C23" s="38"/>
      <c r="D23" s="21"/>
      <c r="E23" s="18" t="s">
        <v>179</v>
      </c>
      <c r="F23" s="20">
        <v>1240</v>
      </c>
      <c r="G23" s="38"/>
      <c r="H23" s="21"/>
      <c r="I23" s="18"/>
      <c r="J23" s="20"/>
      <c r="K23" s="38"/>
      <c r="L23" s="21"/>
      <c r="M23" s="18"/>
      <c r="N23" s="20"/>
      <c r="O23" s="38"/>
      <c r="P23" s="21"/>
      <c r="Q23" s="18"/>
      <c r="R23" s="20"/>
      <c r="S23" s="38"/>
      <c r="T23" s="21"/>
    </row>
    <row r="24" spans="1:20" ht="11.25">
      <c r="A24" s="18" t="s">
        <v>18</v>
      </c>
      <c r="B24" s="20">
        <v>1450</v>
      </c>
      <c r="C24" s="38"/>
      <c r="D24" s="21"/>
      <c r="E24" s="18" t="s">
        <v>180</v>
      </c>
      <c r="F24" s="20"/>
      <c r="G24" s="38"/>
      <c r="H24" s="21"/>
      <c r="I24" s="18" t="s">
        <v>6</v>
      </c>
      <c r="J24" s="20">
        <v>310</v>
      </c>
      <c r="K24" s="38"/>
      <c r="L24" s="21"/>
      <c r="M24" s="18" t="s">
        <v>181</v>
      </c>
      <c r="N24" s="20">
        <v>1240</v>
      </c>
      <c r="O24" s="38"/>
      <c r="P24" s="21"/>
      <c r="Q24" s="22" t="s">
        <v>78</v>
      </c>
      <c r="R24" s="17">
        <f>SUM(R16:R23)</f>
        <v>6900</v>
      </c>
      <c r="S24" s="37">
        <f>SUM(S16:S23)</f>
        <v>0</v>
      </c>
      <c r="T24" s="37"/>
    </row>
    <row r="25" spans="1:20" ht="11.25">
      <c r="A25" s="18" t="s">
        <v>19</v>
      </c>
      <c r="B25" s="20">
        <v>1690</v>
      </c>
      <c r="C25" s="38"/>
      <c r="D25" s="21"/>
      <c r="E25" s="55" t="s">
        <v>113</v>
      </c>
      <c r="F25" s="186">
        <v>1020</v>
      </c>
      <c r="G25" s="200"/>
      <c r="H25" s="182"/>
      <c r="I25" s="18" t="s">
        <v>105</v>
      </c>
      <c r="J25" s="20">
        <v>200</v>
      </c>
      <c r="K25" s="38"/>
      <c r="L25" s="21"/>
      <c r="M25" s="18" t="s">
        <v>182</v>
      </c>
      <c r="N25" s="20">
        <v>1420</v>
      </c>
      <c r="O25" s="38"/>
      <c r="P25" s="21"/>
      <c r="Q25" s="18" t="s">
        <v>111</v>
      </c>
      <c r="R25" s="20">
        <v>1850</v>
      </c>
      <c r="S25" s="38"/>
      <c r="T25" s="21"/>
    </row>
    <row r="26" spans="1:20" ht="11.25">
      <c r="A26" s="18" t="s">
        <v>21</v>
      </c>
      <c r="B26" s="20">
        <v>1410</v>
      </c>
      <c r="C26" s="38"/>
      <c r="D26" s="21"/>
      <c r="E26" s="56" t="s">
        <v>114</v>
      </c>
      <c r="F26" s="187"/>
      <c r="G26" s="201"/>
      <c r="H26" s="183"/>
      <c r="I26" s="18" t="s">
        <v>183</v>
      </c>
      <c r="J26" s="20">
        <v>340</v>
      </c>
      <c r="K26" s="38"/>
      <c r="L26" s="21"/>
      <c r="M26" s="18"/>
      <c r="N26" s="20"/>
      <c r="O26" s="38"/>
      <c r="P26" s="21"/>
      <c r="Q26" s="18"/>
      <c r="R26" s="20"/>
      <c r="S26" s="38"/>
      <c r="T26" s="21"/>
    </row>
    <row r="27" spans="1:20" ht="11.25">
      <c r="A27" s="18"/>
      <c r="B27" s="20"/>
      <c r="C27" s="38"/>
      <c r="D27" s="21"/>
      <c r="E27" s="18" t="s">
        <v>184</v>
      </c>
      <c r="F27" s="20">
        <v>1390</v>
      </c>
      <c r="G27" s="38"/>
      <c r="H27" s="21"/>
      <c r="I27" s="18"/>
      <c r="J27" s="20"/>
      <c r="K27" s="38"/>
      <c r="L27" s="21"/>
      <c r="M27" s="18" t="s">
        <v>185</v>
      </c>
      <c r="N27" s="20">
        <v>680</v>
      </c>
      <c r="O27" s="38"/>
      <c r="P27" s="21"/>
      <c r="Q27" s="18" t="s">
        <v>28</v>
      </c>
      <c r="R27" s="20">
        <v>870</v>
      </c>
      <c r="S27" s="38"/>
      <c r="T27" s="21"/>
    </row>
    <row r="28" spans="1:20" ht="11.25">
      <c r="A28" s="18" t="s">
        <v>79</v>
      </c>
      <c r="B28" s="20">
        <v>1480</v>
      </c>
      <c r="C28" s="38"/>
      <c r="D28" s="21"/>
      <c r="E28" s="18" t="s">
        <v>180</v>
      </c>
      <c r="F28" s="20"/>
      <c r="G28" s="38"/>
      <c r="H28" s="21"/>
      <c r="I28" s="16" t="s">
        <v>80</v>
      </c>
      <c r="J28" s="17">
        <f>SUM(J16:J27)</f>
        <v>4650</v>
      </c>
      <c r="K28" s="37">
        <f>SUM(K16:K27)</f>
        <v>0</v>
      </c>
      <c r="L28" s="37"/>
      <c r="M28" s="18"/>
      <c r="N28" s="20"/>
      <c r="O28" s="38"/>
      <c r="P28" s="21"/>
      <c r="Q28" s="18"/>
      <c r="R28" s="20"/>
      <c r="S28" s="38"/>
      <c r="T28" s="21"/>
    </row>
    <row r="29" spans="1:20" ht="11.25">
      <c r="A29" s="18" t="s">
        <v>186</v>
      </c>
      <c r="B29" s="20">
        <v>1510</v>
      </c>
      <c r="C29" s="38"/>
      <c r="D29" s="21"/>
      <c r="E29" s="18" t="s">
        <v>187</v>
      </c>
      <c r="F29" s="20">
        <v>990</v>
      </c>
      <c r="G29" s="38"/>
      <c r="H29" s="21"/>
      <c r="I29" s="18" t="s">
        <v>106</v>
      </c>
      <c r="J29" s="20">
        <v>1240</v>
      </c>
      <c r="K29" s="38"/>
      <c r="L29" s="21"/>
      <c r="M29" s="16" t="s">
        <v>81</v>
      </c>
      <c r="N29" s="17">
        <f>SUM(N21:N28)</f>
        <v>4720</v>
      </c>
      <c r="O29" s="37">
        <f>SUM(O21:O28)</f>
        <v>0</v>
      </c>
      <c r="P29" s="37"/>
      <c r="Q29" s="18" t="s">
        <v>188</v>
      </c>
      <c r="R29" s="20">
        <v>420</v>
      </c>
      <c r="S29" s="38"/>
      <c r="T29" s="21"/>
    </row>
    <row r="30" spans="1:20" ht="11.25">
      <c r="A30" s="33"/>
      <c r="C30" s="38"/>
      <c r="D30" s="21"/>
      <c r="E30" s="18" t="s">
        <v>180</v>
      </c>
      <c r="F30" s="20"/>
      <c r="G30" s="38"/>
      <c r="H30" s="21"/>
      <c r="I30" s="18" t="s">
        <v>107</v>
      </c>
      <c r="J30" s="20">
        <v>950</v>
      </c>
      <c r="K30" s="38"/>
      <c r="L30" s="21"/>
      <c r="M30" s="18" t="s">
        <v>189</v>
      </c>
      <c r="N30" s="20">
        <v>1120</v>
      </c>
      <c r="O30" s="38"/>
      <c r="P30" s="21"/>
      <c r="Q30" s="18"/>
      <c r="R30" s="20"/>
      <c r="S30" s="38"/>
      <c r="T30" s="21"/>
    </row>
    <row r="31" spans="1:20" ht="11.25">
      <c r="A31" s="18" t="s">
        <v>190</v>
      </c>
      <c r="B31" s="20">
        <v>840</v>
      </c>
      <c r="C31" s="38"/>
      <c r="D31" s="21"/>
      <c r="E31" s="18" t="s">
        <v>191</v>
      </c>
      <c r="F31" s="20">
        <v>1930</v>
      </c>
      <c r="G31" s="38"/>
      <c r="H31" s="21"/>
      <c r="I31" s="18" t="s">
        <v>192</v>
      </c>
      <c r="J31" s="20">
        <v>1320</v>
      </c>
      <c r="K31" s="38"/>
      <c r="L31" s="21"/>
      <c r="M31" s="18"/>
      <c r="N31" s="20"/>
      <c r="O31" s="38"/>
      <c r="P31" s="21"/>
      <c r="Q31" s="18"/>
      <c r="R31" s="18"/>
      <c r="S31" s="39"/>
      <c r="T31" s="39"/>
    </row>
    <row r="32" spans="1:20" ht="11.25">
      <c r="A32" s="18" t="s">
        <v>101</v>
      </c>
      <c r="B32" s="20">
        <v>1000</v>
      </c>
      <c r="C32" s="38"/>
      <c r="D32" s="21"/>
      <c r="E32" s="18"/>
      <c r="F32" s="20"/>
      <c r="G32" s="38"/>
      <c r="H32" s="21"/>
      <c r="I32" s="18"/>
      <c r="J32" s="18"/>
      <c r="K32" s="39"/>
      <c r="L32" s="21"/>
      <c r="M32" s="18" t="s">
        <v>193</v>
      </c>
      <c r="N32" s="20">
        <v>350</v>
      </c>
      <c r="O32" s="38"/>
      <c r="P32" s="21"/>
      <c r="Q32" s="16" t="s">
        <v>82</v>
      </c>
      <c r="R32" s="17">
        <f>SUM(R25:R31)</f>
        <v>3140</v>
      </c>
      <c r="S32" s="37">
        <f>SUM(S25:S31)</f>
        <v>0</v>
      </c>
      <c r="T32" s="37"/>
    </row>
    <row r="33" spans="1:20" ht="11.25">
      <c r="A33" s="18" t="s">
        <v>29</v>
      </c>
      <c r="B33" s="20">
        <v>1630</v>
      </c>
      <c r="C33" s="38"/>
      <c r="D33" s="21"/>
      <c r="E33" s="22" t="s">
        <v>83</v>
      </c>
      <c r="F33" s="17">
        <f>SUM(F23:F32)</f>
        <v>6570</v>
      </c>
      <c r="G33" s="37">
        <f>SUM(G23:G32)</f>
        <v>0</v>
      </c>
      <c r="H33" s="37"/>
      <c r="I33" s="16" t="s">
        <v>84</v>
      </c>
      <c r="J33" s="17">
        <f>SUM(J29:J32)</f>
        <v>3510</v>
      </c>
      <c r="K33" s="37">
        <f>SUM(K29:K32)</f>
        <v>0</v>
      </c>
      <c r="L33" s="37"/>
      <c r="M33" s="18"/>
      <c r="N33" s="20"/>
      <c r="O33" s="38"/>
      <c r="P33" s="21"/>
      <c r="Q33" s="18" t="s">
        <v>194</v>
      </c>
      <c r="R33" s="20">
        <v>2940</v>
      </c>
      <c r="S33" s="38"/>
      <c r="T33" s="21"/>
    </row>
    <row r="34" spans="1:20" ht="11.25">
      <c r="A34" s="184" t="s">
        <v>94</v>
      </c>
      <c r="B34" s="195">
        <v>1740</v>
      </c>
      <c r="C34" s="202"/>
      <c r="D34" s="34"/>
      <c r="E34" s="190" t="s">
        <v>117</v>
      </c>
      <c r="F34" s="186">
        <v>1620</v>
      </c>
      <c r="G34" s="188"/>
      <c r="H34" s="47"/>
      <c r="I34" s="18" t="s">
        <v>195</v>
      </c>
      <c r="J34" s="20">
        <v>1200</v>
      </c>
      <c r="K34" s="38"/>
      <c r="L34" s="21"/>
      <c r="M34" s="18" t="s">
        <v>95</v>
      </c>
      <c r="N34" s="20">
        <v>820</v>
      </c>
      <c r="O34" s="38"/>
      <c r="P34" s="21"/>
      <c r="Q34" s="18"/>
      <c r="R34" s="20"/>
      <c r="S34" s="38"/>
      <c r="T34" s="21"/>
    </row>
    <row r="35" spans="1:20" ht="11.25">
      <c r="A35" s="185"/>
      <c r="B35" s="197"/>
      <c r="C35" s="203"/>
      <c r="D35" s="35"/>
      <c r="E35" s="191"/>
      <c r="F35" s="187"/>
      <c r="G35" s="189"/>
      <c r="H35" s="21"/>
      <c r="I35" s="18"/>
      <c r="J35" s="20"/>
      <c r="K35" s="38"/>
      <c r="L35" s="21"/>
      <c r="M35" s="18"/>
      <c r="N35" s="20"/>
      <c r="O35" s="38"/>
      <c r="P35" s="21"/>
      <c r="Q35" s="18" t="s">
        <v>196</v>
      </c>
      <c r="R35" s="20">
        <v>470</v>
      </c>
      <c r="S35" s="38"/>
      <c r="T35" s="21"/>
    </row>
    <row r="36" spans="1:20" ht="11.25">
      <c r="A36" s="18" t="s">
        <v>31</v>
      </c>
      <c r="B36" s="20">
        <v>2130</v>
      </c>
      <c r="C36" s="38"/>
      <c r="D36" s="21"/>
      <c r="E36" s="190" t="s">
        <v>197</v>
      </c>
      <c r="F36" s="186">
        <v>1390</v>
      </c>
      <c r="G36" s="188"/>
      <c r="H36" s="21"/>
      <c r="I36" s="18" t="s">
        <v>198</v>
      </c>
      <c r="J36" s="20">
        <v>2260</v>
      </c>
      <c r="K36" s="38"/>
      <c r="L36" s="21"/>
      <c r="M36" s="18" t="s">
        <v>109</v>
      </c>
      <c r="N36" s="20">
        <v>490</v>
      </c>
      <c r="O36" s="38"/>
      <c r="P36" s="21"/>
      <c r="Q36" s="18"/>
      <c r="R36" s="20"/>
      <c r="S36" s="38"/>
      <c r="T36" s="21"/>
    </row>
    <row r="37" spans="1:20" ht="11.25">
      <c r="A37" s="18" t="s">
        <v>24</v>
      </c>
      <c r="B37" s="20">
        <v>1720</v>
      </c>
      <c r="C37" s="38"/>
      <c r="D37" s="21"/>
      <c r="E37" s="191"/>
      <c r="F37" s="187"/>
      <c r="G37" s="189"/>
      <c r="H37" s="21"/>
      <c r="I37" s="18"/>
      <c r="J37" s="20"/>
      <c r="K37" s="38"/>
      <c r="L37" s="21"/>
      <c r="M37" s="18"/>
      <c r="N37" s="20"/>
      <c r="O37" s="38"/>
      <c r="P37" s="21"/>
      <c r="Q37" s="18" t="s">
        <v>37</v>
      </c>
      <c r="R37" s="20">
        <v>490</v>
      </c>
      <c r="S37" s="38"/>
      <c r="T37" s="21"/>
    </row>
    <row r="38" spans="1:20" ht="11.25">
      <c r="A38" s="18" t="s">
        <v>32</v>
      </c>
      <c r="B38" s="20">
        <v>1260</v>
      </c>
      <c r="C38" s="38"/>
      <c r="D38" s="21"/>
      <c r="E38" s="18" t="s">
        <v>23</v>
      </c>
      <c r="F38" s="20">
        <v>1310</v>
      </c>
      <c r="G38" s="38"/>
      <c r="H38" s="21"/>
      <c r="I38" s="18"/>
      <c r="J38" s="20"/>
      <c r="K38" s="38"/>
      <c r="L38" s="21"/>
      <c r="M38" s="18" t="s">
        <v>199</v>
      </c>
      <c r="N38" s="20">
        <v>520</v>
      </c>
      <c r="O38" s="38"/>
      <c r="P38" s="21"/>
      <c r="Q38" s="18"/>
      <c r="R38" s="18"/>
      <c r="S38" s="38"/>
      <c r="T38" s="21"/>
    </row>
    <row r="39" spans="1:20" ht="11.25">
      <c r="A39" s="18" t="s">
        <v>200</v>
      </c>
      <c r="B39" s="20">
        <v>1660</v>
      </c>
      <c r="C39" s="38"/>
      <c r="D39" s="21"/>
      <c r="E39" s="18" t="s">
        <v>25</v>
      </c>
      <c r="F39" s="20">
        <v>1050</v>
      </c>
      <c r="G39" s="38"/>
      <c r="H39" s="21"/>
      <c r="I39" s="18" t="s">
        <v>201</v>
      </c>
      <c r="J39" s="20">
        <v>1470</v>
      </c>
      <c r="K39" s="38"/>
      <c r="L39" s="21"/>
      <c r="M39" s="18"/>
      <c r="N39" s="20"/>
      <c r="O39" s="38"/>
      <c r="P39" s="21"/>
      <c r="Q39" s="18"/>
      <c r="R39" s="18"/>
      <c r="S39" s="38"/>
      <c r="T39" s="21"/>
    </row>
    <row r="40" spans="1:20" ht="11.25">
      <c r="A40" s="25"/>
      <c r="C40" s="38"/>
      <c r="D40" s="21"/>
      <c r="E40" s="18" t="s">
        <v>27</v>
      </c>
      <c r="F40" s="20">
        <v>350</v>
      </c>
      <c r="G40" s="38"/>
      <c r="H40" s="21"/>
      <c r="I40" s="18"/>
      <c r="J40" s="20"/>
      <c r="K40" s="38"/>
      <c r="L40" s="21"/>
      <c r="M40" s="18" t="s">
        <v>30</v>
      </c>
      <c r="N40" s="20">
        <v>110</v>
      </c>
      <c r="O40" s="38"/>
      <c r="P40" s="21"/>
      <c r="Q40" s="18"/>
      <c r="R40" s="18"/>
      <c r="S40" s="39"/>
      <c r="T40" s="39"/>
    </row>
    <row r="41" spans="1:20" ht="11.25">
      <c r="A41" s="22" t="s">
        <v>202</v>
      </c>
      <c r="B41" s="17">
        <f>SUM(B5:B40)</f>
        <v>45980</v>
      </c>
      <c r="C41" s="37">
        <f>SUM(C5:C40)</f>
        <v>0</v>
      </c>
      <c r="D41" s="37"/>
      <c r="E41" s="18" t="s">
        <v>118</v>
      </c>
      <c r="F41" s="20">
        <v>100</v>
      </c>
      <c r="G41" s="38"/>
      <c r="H41" s="21"/>
      <c r="I41" s="18" t="s">
        <v>203</v>
      </c>
      <c r="J41" s="20">
        <v>350</v>
      </c>
      <c r="K41" s="38"/>
      <c r="L41" s="21"/>
      <c r="M41" s="18" t="s">
        <v>204</v>
      </c>
      <c r="N41" s="20">
        <v>1210</v>
      </c>
      <c r="O41" s="38"/>
      <c r="P41" s="21"/>
      <c r="Q41" s="22" t="s">
        <v>85</v>
      </c>
      <c r="R41" s="17">
        <f>SUM(R33:R40)</f>
        <v>3900</v>
      </c>
      <c r="S41" s="37">
        <f>SUM(S33:S40)</f>
        <v>0</v>
      </c>
      <c r="T41" s="37"/>
    </row>
    <row r="42" spans="1:20" ht="11.25">
      <c r="A42" s="18" t="s">
        <v>33</v>
      </c>
      <c r="B42" s="20">
        <v>2180</v>
      </c>
      <c r="C42" s="38"/>
      <c r="D42" s="21"/>
      <c r="E42" s="18"/>
      <c r="F42" s="20"/>
      <c r="G42" s="38"/>
      <c r="H42" s="21"/>
      <c r="I42" s="18"/>
      <c r="J42" s="20"/>
      <c r="K42" s="38"/>
      <c r="L42" s="21"/>
      <c r="M42" s="18"/>
      <c r="N42" s="20"/>
      <c r="O42" s="38"/>
      <c r="P42" s="21"/>
      <c r="Q42" s="18" t="s">
        <v>205</v>
      </c>
      <c r="R42" s="20">
        <v>1180</v>
      </c>
      <c r="S42" s="38"/>
      <c r="T42" s="21"/>
    </row>
    <row r="43" spans="1:20" ht="11.25">
      <c r="A43" s="18"/>
      <c r="B43" s="20"/>
      <c r="C43" s="38"/>
      <c r="D43" s="21"/>
      <c r="E43" s="22" t="s">
        <v>86</v>
      </c>
      <c r="F43" s="17">
        <f>SUM(F34:F42)</f>
        <v>5820</v>
      </c>
      <c r="G43" s="37">
        <f>SUM(G34:G42)</f>
        <v>0</v>
      </c>
      <c r="H43" s="37"/>
      <c r="I43" s="18" t="s">
        <v>206</v>
      </c>
      <c r="J43" s="20">
        <v>300</v>
      </c>
      <c r="K43" s="38"/>
      <c r="L43" s="21"/>
      <c r="M43" s="18" t="s">
        <v>16</v>
      </c>
      <c r="N43" s="20">
        <v>330</v>
      </c>
      <c r="O43" s="38"/>
      <c r="P43" s="21"/>
      <c r="Q43" s="18"/>
      <c r="R43" s="20"/>
      <c r="S43" s="38"/>
      <c r="T43" s="21"/>
    </row>
    <row r="44" spans="1:20" ht="11.25">
      <c r="A44" s="18" t="s">
        <v>34</v>
      </c>
      <c r="B44" s="20">
        <v>1990</v>
      </c>
      <c r="C44" s="38"/>
      <c r="D44" s="21"/>
      <c r="E44" s="18" t="s">
        <v>207</v>
      </c>
      <c r="F44" s="20">
        <v>900</v>
      </c>
      <c r="G44" s="38"/>
      <c r="H44" s="21"/>
      <c r="I44" s="18"/>
      <c r="J44" s="20"/>
      <c r="K44" s="38"/>
      <c r="L44" s="21"/>
      <c r="M44" s="18" t="s">
        <v>208</v>
      </c>
      <c r="N44" s="20">
        <v>360</v>
      </c>
      <c r="O44" s="38"/>
      <c r="P44" s="21"/>
      <c r="Q44" s="18" t="s">
        <v>13</v>
      </c>
      <c r="R44" s="20">
        <v>410</v>
      </c>
      <c r="S44" s="38"/>
      <c r="T44" s="21"/>
    </row>
    <row r="45" spans="1:20" ht="11.25">
      <c r="A45" s="18" t="s">
        <v>35</v>
      </c>
      <c r="B45" s="20">
        <v>1740</v>
      </c>
      <c r="C45" s="38"/>
      <c r="D45" s="21"/>
      <c r="E45" s="18" t="s">
        <v>180</v>
      </c>
      <c r="F45" s="20"/>
      <c r="G45" s="38"/>
      <c r="H45" s="21"/>
      <c r="I45" s="18"/>
      <c r="J45" s="20"/>
      <c r="K45" s="38"/>
      <c r="L45" s="21"/>
      <c r="M45" s="18"/>
      <c r="N45" s="20"/>
      <c r="O45" s="38"/>
      <c r="P45" s="21"/>
      <c r="Q45" s="18"/>
      <c r="R45" s="18"/>
      <c r="S45" s="39"/>
      <c r="T45" s="39"/>
    </row>
    <row r="46" spans="1:20" ht="11.25">
      <c r="A46" s="18" t="s">
        <v>38</v>
      </c>
      <c r="B46" s="20">
        <v>690</v>
      </c>
      <c r="C46" s="38"/>
      <c r="D46" s="21"/>
      <c r="E46" s="18" t="s">
        <v>209</v>
      </c>
      <c r="F46" s="20">
        <v>390</v>
      </c>
      <c r="G46" s="38"/>
      <c r="H46" s="21"/>
      <c r="I46" s="18"/>
      <c r="J46" s="20"/>
      <c r="K46" s="38"/>
      <c r="L46" s="21"/>
      <c r="M46" s="18" t="s">
        <v>22</v>
      </c>
      <c r="N46" s="20">
        <v>610</v>
      </c>
      <c r="O46" s="38"/>
      <c r="P46" s="21"/>
      <c r="Q46" s="18"/>
      <c r="R46" s="18"/>
      <c r="S46" s="39"/>
      <c r="T46" s="39"/>
    </row>
    <row r="47" spans="1:20" ht="11.25">
      <c r="A47" s="18" t="s">
        <v>210</v>
      </c>
      <c r="B47" s="20">
        <v>2560</v>
      </c>
      <c r="C47" s="38"/>
      <c r="D47" s="21"/>
      <c r="E47" s="18" t="s">
        <v>180</v>
      </c>
      <c r="F47" s="20"/>
      <c r="G47" s="38"/>
      <c r="H47" s="21"/>
      <c r="I47" s="18" t="s">
        <v>211</v>
      </c>
      <c r="J47" s="20">
        <v>320</v>
      </c>
      <c r="K47" s="38"/>
      <c r="L47" s="21"/>
      <c r="M47" s="18" t="s">
        <v>212</v>
      </c>
      <c r="N47" s="20">
        <v>300</v>
      </c>
      <c r="O47" s="38"/>
      <c r="P47" s="21"/>
      <c r="Q47" s="18"/>
      <c r="R47" s="18"/>
      <c r="S47" s="39"/>
      <c r="T47" s="39"/>
    </row>
    <row r="48" spans="1:20" ht="11.25">
      <c r="A48" s="18" t="s">
        <v>213</v>
      </c>
      <c r="B48" s="20">
        <v>1200</v>
      </c>
      <c r="C48" s="38"/>
      <c r="D48" s="21"/>
      <c r="E48" s="18" t="s">
        <v>214</v>
      </c>
      <c r="F48" s="20">
        <v>150</v>
      </c>
      <c r="G48" s="38"/>
      <c r="H48" s="21"/>
      <c r="I48" s="18"/>
      <c r="J48" s="20"/>
      <c r="K48" s="38"/>
      <c r="L48" s="21"/>
      <c r="M48" s="18"/>
      <c r="N48" s="20"/>
      <c r="O48" s="38"/>
      <c r="P48" s="21"/>
      <c r="Q48" s="18"/>
      <c r="R48" s="18"/>
      <c r="S48" s="39"/>
      <c r="T48" s="39"/>
    </row>
    <row r="49" spans="1:20" ht="11.25">
      <c r="A49" s="18" t="s">
        <v>215</v>
      </c>
      <c r="B49" s="20">
        <v>1840</v>
      </c>
      <c r="C49" s="38"/>
      <c r="D49" s="21"/>
      <c r="E49" s="18" t="s">
        <v>180</v>
      </c>
      <c r="F49" s="20"/>
      <c r="G49" s="38"/>
      <c r="H49" s="21"/>
      <c r="I49" s="18" t="s">
        <v>216</v>
      </c>
      <c r="J49" s="20">
        <v>450</v>
      </c>
      <c r="K49" s="38"/>
      <c r="L49" s="21"/>
      <c r="M49" s="18"/>
      <c r="N49" s="20"/>
      <c r="O49" s="38"/>
      <c r="P49" s="21"/>
      <c r="Q49" s="18"/>
      <c r="R49" s="18"/>
      <c r="S49" s="39"/>
      <c r="T49" s="39"/>
    </row>
    <row r="50" spans="1:20" ht="11.25">
      <c r="A50" s="33"/>
      <c r="B50" s="20"/>
      <c r="C50" s="38"/>
      <c r="D50" s="21"/>
      <c r="E50" s="18" t="s">
        <v>217</v>
      </c>
      <c r="F50" s="20">
        <v>220</v>
      </c>
      <c r="G50" s="38"/>
      <c r="H50" s="21"/>
      <c r="I50" s="18"/>
      <c r="J50" s="20"/>
      <c r="K50" s="38"/>
      <c r="L50" s="21"/>
      <c r="M50" s="18"/>
      <c r="N50" s="20"/>
      <c r="O50" s="38"/>
      <c r="P50" s="21"/>
      <c r="Q50" s="18"/>
      <c r="R50" s="18"/>
      <c r="S50" s="39"/>
      <c r="T50" s="39"/>
    </row>
    <row r="51" spans="1:20" ht="11.25">
      <c r="A51" s="18"/>
      <c r="B51" s="20"/>
      <c r="C51" s="38"/>
      <c r="D51" s="21"/>
      <c r="E51" s="18" t="s">
        <v>180</v>
      </c>
      <c r="F51" s="20"/>
      <c r="G51" s="38"/>
      <c r="H51" s="21"/>
      <c r="I51" s="18" t="s">
        <v>218</v>
      </c>
      <c r="J51" s="20">
        <v>400</v>
      </c>
      <c r="K51" s="38"/>
      <c r="L51" s="21"/>
      <c r="M51" s="18" t="s">
        <v>9</v>
      </c>
      <c r="N51" s="20">
        <v>520</v>
      </c>
      <c r="O51" s="38"/>
      <c r="P51" s="21"/>
      <c r="Q51" s="18"/>
      <c r="R51" s="18"/>
      <c r="S51" s="39"/>
      <c r="T51" s="39"/>
    </row>
    <row r="52" spans="1:20" ht="11.25">
      <c r="A52" s="18"/>
      <c r="B52" s="20"/>
      <c r="C52" s="38"/>
      <c r="D52" s="21"/>
      <c r="E52" s="22" t="s">
        <v>87</v>
      </c>
      <c r="F52" s="17">
        <f>SUM(F44:F51)</f>
        <v>1660</v>
      </c>
      <c r="G52" s="37">
        <f>SUM(G44:G51)</f>
        <v>0</v>
      </c>
      <c r="H52" s="37"/>
      <c r="I52" s="18"/>
      <c r="J52" s="20"/>
      <c r="K52" s="38"/>
      <c r="L52" s="21"/>
      <c r="M52" s="18" t="s">
        <v>219</v>
      </c>
      <c r="N52" s="20">
        <v>640</v>
      </c>
      <c r="O52" s="38"/>
      <c r="P52" s="21"/>
      <c r="Q52" s="18"/>
      <c r="R52" s="18"/>
      <c r="S52" s="39"/>
      <c r="T52" s="39"/>
    </row>
    <row r="53" spans="1:20" ht="11.25">
      <c r="A53" s="18" t="s">
        <v>39</v>
      </c>
      <c r="B53" s="20">
        <v>150</v>
      </c>
      <c r="C53" s="38"/>
      <c r="D53" s="21"/>
      <c r="E53" s="18" t="s">
        <v>88</v>
      </c>
      <c r="F53" s="26"/>
      <c r="G53" s="48"/>
      <c r="H53" s="21"/>
      <c r="I53" s="18"/>
      <c r="J53" s="20"/>
      <c r="K53" s="38"/>
      <c r="L53" s="21"/>
      <c r="M53" s="18"/>
      <c r="N53" s="20"/>
      <c r="O53" s="38"/>
      <c r="P53" s="43"/>
      <c r="Q53" s="18"/>
      <c r="R53" s="18"/>
      <c r="S53" s="39"/>
      <c r="T53" s="39"/>
    </row>
    <row r="54" spans="1:20" ht="11.25">
      <c r="A54" s="18" t="s">
        <v>220</v>
      </c>
      <c r="B54" s="20">
        <v>320</v>
      </c>
      <c r="C54" s="38"/>
      <c r="D54" s="21"/>
      <c r="E54" s="18" t="s">
        <v>221</v>
      </c>
      <c r="F54" s="20">
        <v>430</v>
      </c>
      <c r="G54" s="38"/>
      <c r="H54" s="49"/>
      <c r="I54" s="18"/>
      <c r="J54" s="27"/>
      <c r="K54" s="46"/>
      <c r="L54" s="46"/>
      <c r="M54" s="18"/>
      <c r="N54" s="18"/>
      <c r="O54" s="39"/>
      <c r="P54" s="39"/>
      <c r="Q54" s="18"/>
      <c r="R54" s="18"/>
      <c r="S54" s="39"/>
      <c r="T54" s="39"/>
    </row>
    <row r="55" spans="1:20" ht="11.25">
      <c r="A55" s="18"/>
      <c r="B55" s="20"/>
      <c r="C55" s="38"/>
      <c r="D55" s="21"/>
      <c r="E55" s="18" t="s">
        <v>222</v>
      </c>
      <c r="F55" s="20">
        <v>410</v>
      </c>
      <c r="G55" s="38"/>
      <c r="H55" s="21"/>
      <c r="I55" s="27"/>
      <c r="J55" s="27"/>
      <c r="K55" s="46"/>
      <c r="L55" s="46"/>
      <c r="M55" s="18"/>
      <c r="N55" s="18"/>
      <c r="O55" s="39"/>
      <c r="P55" s="39"/>
      <c r="Q55" s="18"/>
      <c r="R55" s="18"/>
      <c r="S55" s="39"/>
      <c r="T55" s="39"/>
    </row>
    <row r="56" spans="1:20" ht="11.25">
      <c r="A56" s="22" t="s">
        <v>90</v>
      </c>
      <c r="B56" s="17">
        <f>SUM(B42:B55)</f>
        <v>12670</v>
      </c>
      <c r="C56" s="37">
        <f>SUM(C42:C55)</f>
        <v>0</v>
      </c>
      <c r="D56" s="54"/>
      <c r="E56" s="18"/>
      <c r="F56" s="28"/>
      <c r="G56" s="50"/>
      <c r="H56" s="29"/>
      <c r="I56" s="27"/>
      <c r="J56" s="27"/>
      <c r="K56" s="46"/>
      <c r="L56" s="46"/>
      <c r="M56" s="18"/>
      <c r="N56" s="18"/>
      <c r="O56" s="39"/>
      <c r="P56" s="39"/>
      <c r="Q56" s="22" t="s">
        <v>89</v>
      </c>
      <c r="R56" s="30">
        <f>SUM(R42:R55)</f>
        <v>1590</v>
      </c>
      <c r="S56" s="40">
        <f>SUM(S42:S55)</f>
        <v>0</v>
      </c>
      <c r="T56" s="41"/>
    </row>
    <row r="57" spans="1:20" ht="11.25">
      <c r="A57" s="22" t="s">
        <v>223</v>
      </c>
      <c r="B57" s="17">
        <f>B41+B56</f>
        <v>58650</v>
      </c>
      <c r="C57" s="37">
        <f>C41+C56</f>
        <v>0</v>
      </c>
      <c r="D57" s="54"/>
      <c r="E57" s="22" t="s">
        <v>91</v>
      </c>
      <c r="F57" s="31">
        <f>SUM(F53:F55)</f>
        <v>840</v>
      </c>
      <c r="G57" s="44">
        <f>SUM(G53:G55)</f>
        <v>0</v>
      </c>
      <c r="H57" s="45"/>
      <c r="I57" s="22" t="s">
        <v>92</v>
      </c>
      <c r="J57" s="31">
        <f>SUM(J34:J56)</f>
        <v>6750</v>
      </c>
      <c r="K57" s="44">
        <f>SUM(K34:K56)</f>
        <v>0</v>
      </c>
      <c r="L57" s="45"/>
      <c r="M57" s="22" t="s">
        <v>93</v>
      </c>
      <c r="N57" s="31">
        <f>SUM(N30:N56)</f>
        <v>7380</v>
      </c>
      <c r="O57" s="44">
        <f>SUM(O30:O56)</f>
        <v>0</v>
      </c>
      <c r="P57" s="45"/>
      <c r="Q57" s="16" t="s">
        <v>224</v>
      </c>
      <c r="R57" s="17">
        <f>B41+B56+F12+F22+F33+F43+F52+F57+J15+J28+J33+J57+N12+N20+N29+N57+R15+R24+R32+R41+R56</f>
        <v>144640</v>
      </c>
      <c r="S57" s="37">
        <f>C41+C56+G12+G22+G33+G43+G52+G57+K15+K28+K33+K57+O12+O20+O29+O57+S15+S24+S32+S41+S56</f>
        <v>0</v>
      </c>
      <c r="T57" s="42"/>
    </row>
    <row r="58" spans="2:20" ht="11.25">
      <c r="B58" s="19"/>
      <c r="C58" s="19"/>
      <c r="D58" s="19"/>
      <c r="Q58" s="32"/>
      <c r="R58" s="32"/>
      <c r="S58" s="32"/>
      <c r="T58" s="32"/>
    </row>
    <row r="59" spans="18:20" ht="11.25">
      <c r="R59" s="15" t="s">
        <v>97</v>
      </c>
      <c r="S59" s="19"/>
      <c r="T59" s="19"/>
    </row>
    <row r="60" spans="9:20" ht="11.25">
      <c r="I60" s="19"/>
      <c r="J60" s="19"/>
      <c r="K60" s="19"/>
      <c r="L60" s="19"/>
      <c r="R60" s="15" t="s">
        <v>40</v>
      </c>
      <c r="S60" s="19"/>
      <c r="T60" s="19"/>
    </row>
    <row r="61" spans="9:20" ht="11.25">
      <c r="I61" s="19"/>
      <c r="J61" s="19"/>
      <c r="K61" s="19"/>
      <c r="L61" s="19"/>
      <c r="R61" s="15" t="s">
        <v>98</v>
      </c>
      <c r="S61" s="19"/>
      <c r="T61" s="19"/>
    </row>
    <row r="62" spans="5:20" ht="11.25">
      <c r="E62" s="19"/>
      <c r="F62" s="19"/>
      <c r="G62" s="19"/>
      <c r="H62" s="19"/>
      <c r="I62" s="19"/>
      <c r="J62" s="19"/>
      <c r="K62" s="19"/>
      <c r="L62" s="19"/>
      <c r="R62" s="15" t="s">
        <v>99</v>
      </c>
      <c r="S62" s="19"/>
      <c r="T62" s="19"/>
    </row>
    <row r="63" spans="5:20" ht="11.25">
      <c r="E63" s="19"/>
      <c r="F63" s="19"/>
      <c r="G63" s="19"/>
      <c r="H63" s="19"/>
      <c r="I63" s="19"/>
      <c r="J63" s="19"/>
      <c r="K63" s="19"/>
      <c r="L63" s="19"/>
      <c r="Q63" s="19"/>
      <c r="R63" s="19"/>
      <c r="S63" s="19"/>
      <c r="T63" s="19"/>
    </row>
    <row r="64" spans="5:12" ht="11.25">
      <c r="E64" s="19"/>
      <c r="F64" s="19"/>
      <c r="G64" s="19"/>
      <c r="H64" s="19"/>
      <c r="I64" s="19"/>
      <c r="J64" s="19"/>
      <c r="K64" s="19"/>
      <c r="L64" s="19"/>
    </row>
    <row r="65" spans="5:8" ht="11.25">
      <c r="E65" s="19"/>
      <c r="F65" s="19"/>
      <c r="G65" s="19"/>
      <c r="H65" s="19"/>
    </row>
    <row r="66" spans="5:8" ht="11.25">
      <c r="E66" s="19"/>
      <c r="F66" s="19"/>
      <c r="G66" s="19"/>
      <c r="H66" s="19"/>
    </row>
  </sheetData>
  <sheetProtection/>
  <mergeCells count="18">
    <mergeCell ref="A16:A18"/>
    <mergeCell ref="B16:B18"/>
    <mergeCell ref="A20:A21"/>
    <mergeCell ref="B20:B21"/>
    <mergeCell ref="F25:F26"/>
    <mergeCell ref="G25:G26"/>
    <mergeCell ref="C20:C21"/>
    <mergeCell ref="C16:C18"/>
    <mergeCell ref="H25:H26"/>
    <mergeCell ref="A34:A35"/>
    <mergeCell ref="F34:F35"/>
    <mergeCell ref="G34:G35"/>
    <mergeCell ref="E36:E37"/>
    <mergeCell ref="F36:F37"/>
    <mergeCell ref="G36:G37"/>
    <mergeCell ref="C34:C35"/>
    <mergeCell ref="B34:B35"/>
    <mergeCell ref="E34:E35"/>
  </mergeCells>
  <dataValidations count="2">
    <dataValidation allowBlank="1" showInputMessage="1" showErrorMessage="1" sqref="Q58:T58"/>
    <dataValidation type="whole" allowBlank="1" showInputMessage="1" showErrorMessage="1" error="受入数オーバー&#10;" sqref="S44 C28:C29 C31:C39 C42 C44:C49 C53:C54 G5 G7 G9 G14:G17 G19:G21 G23 G25:G27 G29 G31 G34:G41 G44 G46 G48 G50 G54:G55 K5 K7 K9 K11 K13 K16 K18:K20 K22 K24:K26 K29:K31 K34 K36 K39 K41 K43 K47 K49 K51 O5:O7 O9 O13 O15:O17 O21:O22 O24:O25 O27 O30 O32 O34 O36 O38 O40:O41 O43:O44 O46:O47 O51:O52 S5 S7 S16:S19 S21:S22 S25 S27 S29 S33 S35 S37 S42 C5:C16 C19:C26">
      <formula1>10</formula1>
      <formula2>R44</formula2>
    </dataValidation>
  </dataValidations>
  <printOptions/>
  <pageMargins left="0.25" right="0.25" top="0.75" bottom="0.75" header="0.3" footer="0.3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Akiyama</dc:creator>
  <cp:keywords/>
  <dc:description/>
  <cp:lastModifiedBy>ori</cp:lastModifiedBy>
  <cp:lastPrinted>2023-11-15T05:23:20Z</cp:lastPrinted>
  <dcterms:created xsi:type="dcterms:W3CDTF">2006-02-23T02:34:45Z</dcterms:created>
  <dcterms:modified xsi:type="dcterms:W3CDTF">2023-11-15T05:23:54Z</dcterms:modified>
  <cp:category/>
  <cp:version/>
  <cp:contentType/>
  <cp:contentStatus/>
</cp:coreProperties>
</file>